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20" activeTab="16"/>
  </bookViews>
  <sheets>
    <sheet name="1" sheetId="1" r:id="rId1"/>
    <sheet name="2" sheetId="2" r:id="rId2"/>
    <sheet name="3" sheetId="3" r:id="rId3"/>
    <sheet name="3a" sheetId="4" r:id="rId4"/>
    <sheet name="Nr 4" sheetId="5" r:id="rId5"/>
    <sheet name="Nr 4a" sheetId="6" r:id="rId6"/>
    <sheet name="Nr 4b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2" sheetId="13" r:id="rId13"/>
    <sheet name="13" sheetId="14" r:id="rId14"/>
    <sheet name="14" sheetId="15" r:id="rId15"/>
    <sheet name="15" sheetId="16" r:id="rId16"/>
    <sheet name="prognoza długu" sheetId="17" r:id="rId17"/>
  </sheets>
  <definedNames>
    <definedName name="_xlnm.Print_Titles" localSheetId="14">'14'!$3:$4</definedName>
    <definedName name="_xlnm.Print_Titles" localSheetId="16">'prognoza długu'!$1:$2</definedName>
  </definedNames>
  <calcPr fullCalcOnLoad="1"/>
</workbook>
</file>

<file path=xl/sharedStrings.xml><?xml version="1.0" encoding="utf-8"?>
<sst xmlns="http://schemas.openxmlformats.org/spreadsheetml/2006/main" count="1033" uniqueCount="598">
  <si>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</si>
  <si>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</si>
  <si>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</si>
  <si>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</si>
  <si>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</si>
  <si>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</si>
  <si>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</si>
  <si>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</si>
  <si>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</si>
  <si>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</si>
  <si>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</si>
  <si>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Wydatki bieżące</t>
  </si>
  <si>
    <t>Wydatki majątkowe</t>
  </si>
  <si>
    <t>Rozdz.</t>
  </si>
  <si>
    <t>w złotych</t>
  </si>
  <si>
    <t>Nazwa zadania</t>
  </si>
  <si>
    <t>x</t>
  </si>
  <si>
    <t>Lp.</t>
  </si>
  <si>
    <t>Łączne nakłady finansowe</t>
  </si>
  <si>
    <t>Jednostka org. realizująca zadanie lub koordynująca program</t>
  </si>
  <si>
    <t xml:space="preserve">A.      
B.
C.
D.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</si>
  <si>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</si>
  <si>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</si>
  <si>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</si>
  <si>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</si>
  <si>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</si>
  <si>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</si>
  <si>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z tego:</t>
  </si>
  <si>
    <t>Dotacje</t>
  </si>
  <si>
    <t>Wydatki na na obsługę długu (odsetki)</t>
  </si>
  <si>
    <t>Wydatki
z tytułu poręczeń
i gwarancji</t>
  </si>
  <si>
    <t>dotacje</t>
  </si>
  <si>
    <t>Wydatki
bieżące</t>
  </si>
  <si>
    <t>Wydatki
majątkowe</t>
  </si>
  <si>
    <t>Wydatki
ogółem</t>
  </si>
  <si>
    <t>Dotacje
ogółem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</si>
  <si>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</si>
  <si>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</si>
  <si>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</si>
  <si>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</si>
  <si>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</si>
  <si>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</si>
  <si>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</si>
  <si>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</si>
  <si>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Dochody bieżące</t>
  </si>
  <si>
    <t>Dochody majątkowe</t>
  </si>
  <si>
    <t>Dochody
ogółem</t>
  </si>
  <si>
    <t>I. Dochody i wydatki związane z realizacją zadań realizowanych wspólnie z innymi jednostkami samorządu terytorialnego</t>
  </si>
  <si>
    <t>II. Dochody i wydatki związane z realizacją zadań przejętych przez Gminę do realizacji w drodze umowy lub porozumienia</t>
  </si>
  <si>
    <t>Wynagrodzenia i pochodne od wynagrodzeń</t>
  </si>
  <si>
    <t>Pozostałe</t>
  </si>
  <si>
    <t>2011 r.</t>
  </si>
  <si>
    <t>do uchwały Nr . . . . . . . . . . . . . . . .</t>
  </si>
  <si>
    <t xml:space="preserve">z dnia . . . . . . . . . . . . . . . . . . . . . . . </t>
  </si>
  <si>
    <t>w zł</t>
  </si>
  <si>
    <t>L.p.</t>
  </si>
  <si>
    <t>Źródła finansowania</t>
  </si>
  <si>
    <t>I</t>
  </si>
  <si>
    <t>Ogółem wydatki bieżące</t>
  </si>
  <si>
    <t>- środki z budżetu j.s.t.</t>
  </si>
  <si>
    <t>- środki z budżetu krajowego</t>
  </si>
  <si>
    <t>- środki z UE oraz innych źródeł zagranicznych</t>
  </si>
  <si>
    <t>II</t>
  </si>
  <si>
    <t>Ogółem wydatki majątkowe</t>
  </si>
  <si>
    <t xml:space="preserve">Ogółem wydatki </t>
  </si>
  <si>
    <t>Załącznik Nr 4a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</si>
  <si>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</si>
  <si>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</si>
  <si>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</si>
  <si>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</si>
  <si>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</si>
  <si>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</si>
  <si>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2011 rok</t>
  </si>
  <si>
    <t>wynagrodzenia i pochodne od wynagrodzeń</t>
  </si>
  <si>
    <t>pozostałe</t>
  </si>
  <si>
    <t>Wyszczególnienie</t>
  </si>
  <si>
    <t>Stan środków obrotowych na początek roku</t>
  </si>
  <si>
    <t>Wydatki</t>
  </si>
  <si>
    <t>Stan środków obrotowych na koniec roku</t>
  </si>
  <si>
    <t>ogółem</t>
  </si>
  <si>
    <t>w tym: dotacja
z budżetu</t>
  </si>
  <si>
    <t>Przychody</t>
  </si>
  <si>
    <t xml:space="preserve">w tym: </t>
  </si>
  <si>
    <t>przedmiotowa</t>
  </si>
  <si>
    <t>celowa na inwestycje</t>
  </si>
  <si>
    <t>wpłata do budżetu</t>
  </si>
  <si>
    <t>wydatki majątkowe</t>
  </si>
  <si>
    <t>kwota netto</t>
  </si>
  <si>
    <t>VAT</t>
  </si>
  <si>
    <t>Fundusz Ochrony Środowiska i Gospodarki Wodnej</t>
  </si>
  <si>
    <t>Nazwa jednostki
 otrzymującej dotację</t>
  </si>
  <si>
    <t>Zakres</t>
  </si>
  <si>
    <t>Ogółem kwota dotacji</t>
  </si>
  <si>
    <t>Nazwa instytucji</t>
  </si>
  <si>
    <t>Kwota dotacji</t>
  </si>
  <si>
    <t>Przewidywane wykonanie na 31.12</t>
  </si>
  <si>
    <t>A. Dochody</t>
  </si>
  <si>
    <t>z tego</t>
  </si>
  <si>
    <t>A.1. Dochody bieżące</t>
  </si>
  <si>
    <r>
      <t>- dochody własne</t>
    </r>
    <r>
      <rPr>
        <vertAlign val="superscript"/>
        <sz val="10"/>
        <rFont val="Arial CE"/>
        <family val="2"/>
      </rPr>
      <t>2)</t>
    </r>
  </si>
  <si>
    <t>- subwencja ogólna</t>
  </si>
  <si>
    <t>- dotacje celowe na zadania bieżące</t>
  </si>
  <si>
    <t>A.2. Dochody majątkowe</t>
  </si>
  <si>
    <t>w tym</t>
  </si>
  <si>
    <t>- dochody ze sprzedaży majątku</t>
  </si>
  <si>
    <t>- dotacje celowe na zadania inwestycyjne</t>
  </si>
  <si>
    <t>B. Wydatki</t>
  </si>
  <si>
    <t>B1. Wydatki bieżące</t>
  </si>
  <si>
    <t>- wydatki na obsługę długu</t>
  </si>
  <si>
    <t>- wydatki z tytułu poręczeń i gwarancji</t>
  </si>
  <si>
    <t>B.2. Wydatki majątkowe</t>
  </si>
  <si>
    <t>C. Nadwyżka/ deficyt (A - B)</t>
  </si>
  <si>
    <t>D. Finansowanie</t>
  </si>
  <si>
    <r>
      <t>D</t>
    </r>
    <r>
      <rPr>
        <b/>
        <vertAlign val="subscript"/>
        <sz val="10"/>
        <rFont val="Arial CE"/>
        <family val="2"/>
      </rPr>
      <t>1</t>
    </r>
    <r>
      <rPr>
        <b/>
        <sz val="10"/>
        <rFont val="Arial CE"/>
        <family val="2"/>
      </rPr>
      <t xml:space="preserve"> Przychody ogółem</t>
    </r>
  </si>
  <si>
    <t>Kredyty i pożyczki długoterminowe</t>
  </si>
  <si>
    <t>na realizację programów i projektów realizowanychz udziałem środków pochodzących z funduszy strukturalnych i Funduszu Spójności UE</t>
  </si>
  <si>
    <t>Spłata pożyczek udzielonych</t>
  </si>
  <si>
    <t>Nadwyżka z lat ubiegłych</t>
  </si>
  <si>
    <t>Papiery wartościowe</t>
  </si>
  <si>
    <t>Obligacje jednostek samorzadowych oraz związków komunalnych</t>
  </si>
  <si>
    <t>Prywatyzacja majątku j.s.t.</t>
  </si>
  <si>
    <t>Inne źródła</t>
  </si>
  <si>
    <t>Przychody z lokat</t>
  </si>
  <si>
    <r>
      <t>D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 xml:space="preserve"> Rozchody ogółem</t>
    </r>
  </si>
  <si>
    <t>Spłaty kredytów i pożyczek długoterminowych</t>
  </si>
  <si>
    <t>Udzielone pożyczki</t>
  </si>
  <si>
    <t>Lokaty w bankach</t>
  </si>
  <si>
    <t>Wykup papierów wartościowych</t>
  </si>
  <si>
    <t>Wykup obligacji samorządowych</t>
  </si>
  <si>
    <t>Inne cele</t>
  </si>
  <si>
    <r>
      <t>E</t>
    </r>
    <r>
      <rPr>
        <b/>
        <vertAlign val="subscript"/>
        <sz val="10"/>
        <rFont val="Arial CE"/>
        <family val="2"/>
      </rPr>
      <t>1</t>
    </r>
    <r>
      <rPr>
        <b/>
        <sz val="10"/>
        <rFont val="Arial CE"/>
        <family val="2"/>
      </rPr>
      <t>. Dług na koniec roku</t>
    </r>
  </si>
  <si>
    <t>Zaciągnięte kredyty i pożyczki długoterminowe</t>
  </si>
  <si>
    <t>Wyemitowane papiery wartościowe</t>
  </si>
  <si>
    <t>Wyemitowane obligacje samorządowe</t>
  </si>
  <si>
    <r>
      <t>Przyjęte depozyty</t>
    </r>
    <r>
      <rPr>
        <vertAlign val="superscript"/>
        <sz val="10"/>
        <rFont val="Arial CE"/>
        <family val="2"/>
      </rPr>
      <t>3)</t>
    </r>
  </si>
  <si>
    <t>Wymagalne zobowiązania</t>
  </si>
  <si>
    <t>z tytułu dostaw towarów i usług</t>
  </si>
  <si>
    <t>z tytułu udzielonych poręczeń</t>
  </si>
  <si>
    <t>Wskaźnik długu (poz.38 / poz.1) %</t>
  </si>
  <si>
    <t>Wskaźnik długu bez UE (poz.38 - poz.40 - poz.42 - poz.44 / poz.1) %</t>
  </si>
  <si>
    <t>Wskaźnik długu do dochodów własnych (poz.38 / (poz.3+poz.6-poz.8)) %</t>
  </si>
  <si>
    <t>Wskaźnik długu bez UE do dochodów własnych ((poz.38 - poz.40 - poz.42 - poz.44) / (poz.3+poz.6-poz.8)) %</t>
  </si>
  <si>
    <r>
      <t>E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>. Zadłużenie w ciągu roku</t>
    </r>
  </si>
  <si>
    <t xml:space="preserve">z tego, przypadające do spłaty w roku budżetowym </t>
  </si>
  <si>
    <t>kredyty i pożyczki (kapitał + odsetki)</t>
  </si>
  <si>
    <t>wykup papierów wartościowych</t>
  </si>
  <si>
    <t>wykup obligacji samorządowych</t>
  </si>
  <si>
    <r>
      <t>Potencjalne spłaty z tytułu udzielonych poręczeń</t>
    </r>
    <r>
      <rPr>
        <vertAlign val="superscript"/>
        <sz val="10"/>
        <rFont val="Arial CE"/>
        <family val="2"/>
      </rPr>
      <t>4)</t>
    </r>
  </si>
  <si>
    <t>Wskaźnik zadłużenia (poz.53 / poz.1) %</t>
  </si>
  <si>
    <t>Wskaźnik zadłużenia bez UE ((poz.53 - poz.55 - poz.57 - poz.59) / poz.1) %</t>
  </si>
  <si>
    <t>Wskaźnik zadłużenia do dochodów własnych (poz.53 / (poz.3+poz.6-poz.8)) %</t>
  </si>
  <si>
    <t>Wskaźnik zadłużenia bez UE do dochodów własnych ((poz.53 - poz.55 - poz.57- poz.59) / (poz.3+poz.6-poz.8)) %</t>
  </si>
  <si>
    <t>pokrycie wydatków bieżących dochodami bieżącymi (poz.2 - poz.10)</t>
  </si>
  <si>
    <r>
      <t>1)</t>
    </r>
    <r>
      <rPr>
        <sz val="10"/>
        <rFont val="Arial CE"/>
        <family val="2"/>
      </rPr>
      <t xml:space="preserve"> - podać dane na poszczególne lata objęte spłatą całego zadłużenia</t>
    </r>
  </si>
  <si>
    <r>
      <t>2)</t>
    </r>
    <r>
      <rPr>
        <sz val="10"/>
        <rFont val="Arial CE"/>
        <family val="2"/>
      </rPr>
      <t xml:space="preserve"> - w dochodach własnych należy uwzględnić dochody z innych źródeł</t>
    </r>
  </si>
  <si>
    <r>
      <t>3)</t>
    </r>
    <r>
      <rPr>
        <sz val="10"/>
        <rFont val="Arial CE"/>
        <family val="2"/>
      </rPr>
      <t xml:space="preserve"> - depozyty przyjęte do budżetu</t>
    </r>
  </si>
  <si>
    <r>
      <t>4)</t>
    </r>
    <r>
      <rPr>
        <sz val="10"/>
        <rFont val="Arial CE"/>
        <family val="2"/>
      </rPr>
      <t xml:space="preserve"> - jeśli z umowy poręczenia wynika, że poręczyciel ponosi odpowiedzialność za zobowiązania dłużnika wg obowiązaującego dłużnika harmonogramu spłaty należy w poszczególnych kolumnach wykazać kwoty przypadające do spłaty w kolejnych latach obowiązywania umowy w/g harmonogramu obowiązującego dłużnika. Jeśli natomiast z umowy poręczenia wynika, że cały kredyt / pożyczka może być postawiony w stan natychmiastowej wymagalności w poszczególnych kolumnach należy wpisać kwoty odpowiadające całemu pozostałemu do spłaty w danym roku kredytowi lub pożyczce wraz z odsetkami.</t>
    </r>
  </si>
  <si>
    <t>Dochody budżetu gminy na 2010 r.</t>
  </si>
  <si>
    <t>Limity wydatków na wieloletnie programy inwestycyjne w latach 2010 - 2012</t>
  </si>
  <si>
    <t>Zadania inwestycyjne roczne w 2010 r.</t>
  </si>
  <si>
    <t>wydatki poniesione do 31.12.2009 r.</t>
  </si>
  <si>
    <t>rok budżetowy 2010 (8+9+10+11)</t>
  </si>
  <si>
    <t>2012 r.</t>
  </si>
  <si>
    <t>wydatki do poniesienia po 2012 roku</t>
  </si>
  <si>
    <t>rok budżetowy 2010 (7+8+9+10)</t>
  </si>
  <si>
    <t>Wydatki na programy i projekty realizowane ze środków pochodzących z budżetu Unii Europejskiej oraz innych źródeł zagranicznych, niepodlegających zwrotowi na 2010 rok</t>
  </si>
  <si>
    <t>Wydatki w roku budżetowym 2010</t>
  </si>
  <si>
    <t>Planowane wydatki budżetowe na realizację zadań programu w latach 2011 - 2012</t>
  </si>
  <si>
    <t>2012 rok</t>
  </si>
  <si>
    <t>Razem 2011 - 2012</t>
  </si>
  <si>
    <t>Wydatki poniesione do 31.12.2009 r.</t>
  </si>
  <si>
    <t>Planowane wydatki budżetowe na realizację zadań programu w latach 2011 - 20……</t>
  </si>
  <si>
    <t>po 2012 roku</t>
  </si>
  <si>
    <t>Dochody i wydatki związane z realizacją zadań z zakresu administracji rządowej i innych zadań zleconych odrębnymi ustawami w 2010 r.</t>
  </si>
  <si>
    <t>Dochody i wydatki związane z realizacją zadań z zakresu administracji rządowej realizowanych na podstawie porozumień z organami administracji rządowej w 2010 r.</t>
  </si>
  <si>
    <t>Plan przychodów i wydatków zakładów budżetowych na 2010 r.</t>
  </si>
  <si>
    <t>Dotacje przedmiotowe w 2010 r.</t>
  </si>
  <si>
    <t>Dotacje podmiotowe w 2010 r.</t>
  </si>
  <si>
    <t>Plan przychodów i wydatków funduszy celowych na 2010 r.</t>
  </si>
  <si>
    <t>średnia arytmetyczna z obliczonych dla ostatnich trzech lat relacji dochodów bieżących powiększonych o wpływy uzyskane ze sprzedaży majątku oraz pomniejszonych o wydatki bieżące, do dochodów ogółem</t>
  </si>
  <si>
    <t>Jednostka otrzymująca dotację</t>
  </si>
  <si>
    <t>5.</t>
  </si>
  <si>
    <t>6.</t>
  </si>
  <si>
    <t>7.</t>
  </si>
  <si>
    <t>8.</t>
  </si>
  <si>
    <t>9.</t>
  </si>
  <si>
    <t>Dotacje celowe w 2010 r.</t>
  </si>
  <si>
    <t>Klasyfikacja
§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</si>
  <si>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</si>
  <si>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</si>
  <si>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</si>
  <si>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</si>
  <si>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</si>
  <si>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</si>
  <si>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</si>
  <si>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</si>
  <si>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</si>
  <si>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>Nadwyżka budżetu z lat ubiegłych</t>
  </si>
  <si>
    <t>§ 957</t>
  </si>
  <si>
    <t>§ 931</t>
  </si>
  <si>
    <t>Inne źródła (wolne środki)</t>
  </si>
  <si>
    <t>§ 955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</si>
  <si>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</si>
  <si>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</si>
  <si>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</si>
  <si>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</si>
  <si>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</si>
  <si>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</si>
  <si>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</si>
  <si>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</si>
  <si>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§ 991</t>
  </si>
  <si>
    <t>Lokaty</t>
  </si>
  <si>
    <t>§ 982</t>
  </si>
  <si>
    <t>Rozchody z tytułu innych rozliczeń</t>
  </si>
  <si>
    <t>§ 995</t>
  </si>
  <si>
    <t>Przychody i rozchody budżetu w 2010 r.</t>
  </si>
  <si>
    <t>Kwota
2010 r.</t>
  </si>
  <si>
    <t>Wydatki bieżące na programy i projekty realizowane ze środków pochodzących z budżetu Unii Europejskiej oraz innych źródeł zagranicznych, niepodlegających zwrotowi na 2010 rok</t>
  </si>
  <si>
    <t>Plan na 2010 r.</t>
  </si>
  <si>
    <r>
      <t xml:space="preserve">2013 </t>
    </r>
    <r>
      <rPr>
        <vertAlign val="superscript"/>
        <sz val="10"/>
        <rFont val="Arial CE"/>
        <family val="2"/>
      </rPr>
      <t>1)</t>
    </r>
  </si>
  <si>
    <t>§ 941 do 944</t>
  </si>
  <si>
    <t>Inne papiery wartościowe (obligacje komunalne)</t>
  </si>
  <si>
    <t>Wykup innych papierów wartościowych (obligacji komunalnych)</t>
  </si>
  <si>
    <t>Plan
na 2009 r.</t>
  </si>
  <si>
    <t>,</t>
  </si>
  <si>
    <t>Wynagro-
dzenia i pochodne od wynagrodzeń</t>
  </si>
  <si>
    <t>010</t>
  </si>
  <si>
    <t>ROLNICTWO I ŁOWIECTWO</t>
  </si>
  <si>
    <t>01009</t>
  </si>
  <si>
    <t>Spółki wodne</t>
  </si>
  <si>
    <t>01010</t>
  </si>
  <si>
    <t>Infrastruktura wodociągowa i sanitacyjna wsi</t>
  </si>
  <si>
    <t>01030</t>
  </si>
  <si>
    <t>Izby rolnicze</t>
  </si>
  <si>
    <t>01095</t>
  </si>
  <si>
    <t>Pozostała działalność</t>
  </si>
  <si>
    <t>600</t>
  </si>
  <si>
    <t>TRANSPORT I ŁĄCZNOŚĆ</t>
  </si>
  <si>
    <t>60013</t>
  </si>
  <si>
    <t>Drogi publiczne wojewódzkie</t>
  </si>
  <si>
    <t>60014</t>
  </si>
  <si>
    <t>Drogi publiczne powiatowe</t>
  </si>
  <si>
    <t>60016</t>
  </si>
  <si>
    <t>Drogi publiczne gminne</t>
  </si>
  <si>
    <t>700</t>
  </si>
  <si>
    <t>GOSPODARKA MIESZKANIOWA</t>
  </si>
  <si>
    <t>70095</t>
  </si>
  <si>
    <t>710</t>
  </si>
  <si>
    <t>DZIAŁALNOŚĆ  USŁUGOWA</t>
  </si>
  <si>
    <t>71004</t>
  </si>
  <si>
    <t>Plany zagospodarowania przestrzennego</t>
  </si>
  <si>
    <t>71014</t>
  </si>
  <si>
    <t>Opracowania geodezyjne i kartograficzne</t>
  </si>
  <si>
    <t>71035</t>
  </si>
  <si>
    <t>Cmentarze</t>
  </si>
  <si>
    <t>750</t>
  </si>
  <si>
    <t>ADMINISTRACJA  PUBLICZNA</t>
  </si>
  <si>
    <t>75011</t>
  </si>
  <si>
    <t>Urzędy wojewódzkie</t>
  </si>
  <si>
    <t>75022</t>
  </si>
  <si>
    <t>Rady gmin</t>
  </si>
  <si>
    <t>75023</t>
  </si>
  <si>
    <t>Urzędy gmin</t>
  </si>
  <si>
    <t>75075</t>
  </si>
  <si>
    <t>Promocja jednostek samorządu terytorialnego</t>
  </si>
  <si>
    <t>75095</t>
  </si>
  <si>
    <t>751</t>
  </si>
  <si>
    <t>URZĘDY NACZELNYCH ORGANÓW WłADZY PAŃSTWOWEJ, KONTROLI I OCHRONY PRAWA ORAZ SĄDOWNICTWA</t>
  </si>
  <si>
    <t>75101</t>
  </si>
  <si>
    <t xml:space="preserve">URZĘDY NACZELNYCH ORGANÓW WłADZY PAŃSTWOWEJ, KONTROLI I OCHRONY PRAWA </t>
  </si>
  <si>
    <t>754</t>
  </si>
  <si>
    <t>BEZPIECZEŃSTWO PUBLICZNE I OCHRONA PRZECIWPOŻAROWA</t>
  </si>
  <si>
    <t>75404</t>
  </si>
  <si>
    <t xml:space="preserve">Komendy Wojewódzkie Policji </t>
  </si>
  <si>
    <t>75412</t>
  </si>
  <si>
    <t>Ochotnicze straże pożarne</t>
  </si>
  <si>
    <t>75414</t>
  </si>
  <si>
    <t>Obrona Cywilna</t>
  </si>
  <si>
    <t>75416</t>
  </si>
  <si>
    <t>Straż Miejska</t>
  </si>
  <si>
    <t>75421</t>
  </si>
  <si>
    <t>Zarządzanie kryzysowe</t>
  </si>
  <si>
    <t>757</t>
  </si>
  <si>
    <t>OBSŁUGA DŁUGU PUBLICZNEGO</t>
  </si>
  <si>
    <t>75702</t>
  </si>
  <si>
    <t>Obsługa papierów wartościowych,kredytów i  pożyczek jednostek samorządu terytorialnego</t>
  </si>
  <si>
    <t>758</t>
  </si>
  <si>
    <t>RÓŻNE  ROZLICZENIA</t>
  </si>
  <si>
    <t>75818</t>
  </si>
  <si>
    <t>Rezerwy ogólne i celowe</t>
  </si>
  <si>
    <t>801</t>
  </si>
  <si>
    <t>OŚWIATA I WICHOWANIE</t>
  </si>
  <si>
    <t>80101</t>
  </si>
  <si>
    <t>Szkoły podstawowe</t>
  </si>
  <si>
    <t>80103</t>
  </si>
  <si>
    <t>Oddziały przedszkolnew szkołach podsta.</t>
  </si>
  <si>
    <t>80104</t>
  </si>
  <si>
    <t>Przedszkola</t>
  </si>
  <si>
    <t>80110</t>
  </si>
  <si>
    <t>Gimnazja</t>
  </si>
  <si>
    <t>80113</t>
  </si>
  <si>
    <t>Dowożenie uczniów do szkół</t>
  </si>
  <si>
    <t>80114</t>
  </si>
  <si>
    <t>Zespoły obsługi ekonomiczno-administracyjnej szkół</t>
  </si>
  <si>
    <t>80120</t>
  </si>
  <si>
    <t>Licea ogólnokształcące</t>
  </si>
  <si>
    <t>80144</t>
  </si>
  <si>
    <t>80146</t>
  </si>
  <si>
    <t>Dokształcanie i doskonalenie nauczycieli</t>
  </si>
  <si>
    <t>80148</t>
  </si>
  <si>
    <t>Stołówki szkolne</t>
  </si>
  <si>
    <t>851</t>
  </si>
  <si>
    <t>OCHRONA  ZDROWIA</t>
  </si>
  <si>
    <t>85153</t>
  </si>
  <si>
    <t>Zwalczanie narkomanii</t>
  </si>
  <si>
    <t>85154</t>
  </si>
  <si>
    <t>Przeciwdziałanie alkoholizmowi</t>
  </si>
  <si>
    <t>852</t>
  </si>
  <si>
    <t>POMOC  SPOŁECZNA</t>
  </si>
  <si>
    <t>85202</t>
  </si>
  <si>
    <t>Domy pomocy społecznej</t>
  </si>
  <si>
    <t>85212</t>
  </si>
  <si>
    <t>Świadczenia rodzinne, zaliczka alimentacyjna oraz skl. na ubezp.emer. i rent. z ub. społ.</t>
  </si>
  <si>
    <t>85213</t>
  </si>
  <si>
    <t>Składki na ubezpieczenia zdrowotne opłacane za osoby pobierające niektóre świadczenia z pomocy społecznej, niektóre świadczenia  rodzinne oraz za osoby uczestniczące w zajęciach w centrum integracji społecznej</t>
  </si>
  <si>
    <t>85214</t>
  </si>
  <si>
    <t>Zasiłki i pomoc w naturze oraz składki na ubezp. emeryt. i rentowe</t>
  </si>
  <si>
    <t>85215</t>
  </si>
  <si>
    <t>Dodatki mieszkaniowe</t>
  </si>
  <si>
    <t>85219</t>
  </si>
  <si>
    <t>Ośrodki pomocy społecznej</t>
  </si>
  <si>
    <t>85228</t>
  </si>
  <si>
    <t>Usługi opiekuńcze i specjalistyczne usługi opiekuńcze</t>
  </si>
  <si>
    <t>85295</t>
  </si>
  <si>
    <t>854</t>
  </si>
  <si>
    <t>EDUKACYJNA OPIEKA WYCHOWAWCZA</t>
  </si>
  <si>
    <t>85401</t>
  </si>
  <si>
    <t>Świetlice szkolne</t>
  </si>
  <si>
    <t>900</t>
  </si>
  <si>
    <t>GOSPODARKA  KOMUNALNA I OCHRONA ŚRODOWISKA</t>
  </si>
  <si>
    <t>90001</t>
  </si>
  <si>
    <t>Gosp.  ściekowa i ochrona wód</t>
  </si>
  <si>
    <t>90003</t>
  </si>
  <si>
    <t>Oczyszczanie miast i wsi</t>
  </si>
  <si>
    <t>90015</t>
  </si>
  <si>
    <t>Oświetlenie ulic, placów i dróg</t>
  </si>
  <si>
    <t>90095</t>
  </si>
  <si>
    <t>921</t>
  </si>
  <si>
    <t>KULTURA I OCHRONA DZIEDZICTWA NARODOWEGO</t>
  </si>
  <si>
    <t>92105</t>
  </si>
  <si>
    <t>Pozostałe zadania w zakresie kultury</t>
  </si>
  <si>
    <t>92109</t>
  </si>
  <si>
    <t>Domy i osrodki kultury,świetlice i kluby</t>
  </si>
  <si>
    <t>92116</t>
  </si>
  <si>
    <t>Biblioteki</t>
  </si>
  <si>
    <t>92120</t>
  </si>
  <si>
    <t>Ochrona zabytków i opieka nad zabytkami</t>
  </si>
  <si>
    <t>926</t>
  </si>
  <si>
    <t>KULTURA  FIZYCZNA I SPORT</t>
  </si>
  <si>
    <t>92601</t>
  </si>
  <si>
    <t>Obiekty sportowe</t>
  </si>
  <si>
    <t>92605</t>
  </si>
  <si>
    <t>Zadania w zakresie kultury fizycznej i sportu</t>
  </si>
  <si>
    <t>OGÓŁEM WYDATKI</t>
  </si>
  <si>
    <r>
      <t>Inne formy kształcen</t>
    </r>
    <r>
      <rPr>
        <sz val="10"/>
        <rFont val="Arial"/>
        <family val="2"/>
      </rPr>
      <t>i</t>
    </r>
    <r>
      <rPr>
        <sz val="8"/>
        <rFont val="Arial"/>
        <family val="2"/>
      </rPr>
      <t>a osobno niewymienione</t>
    </r>
  </si>
  <si>
    <t>Wydatki budżetu gminy na  2010 r.</t>
  </si>
  <si>
    <t xml:space="preserve">Lecznictwo ambulatoryjne </t>
  </si>
  <si>
    <t>\</t>
  </si>
  <si>
    <t>Zasiłki stałe</t>
  </si>
  <si>
    <t>85216</t>
  </si>
  <si>
    <t>Wydatki majątkowe na programy i projekty realizowane ze środków pochodzących z budżetu Unii Europejskiej oraz innych źródeł zagranicznych, niepodlegających zwrotowi na 2010 rok</t>
  </si>
  <si>
    <t xml:space="preserve">Program:     Regionalny Program Operacyjny Województwa Świętokrzyskiego na lata 2007-2013    </t>
  </si>
  <si>
    <t>Priorytet: 4 Rozwój infrastruktury ochrony środowiska i energetycznej</t>
  </si>
  <si>
    <t>Działanie: 4.1 Rozwój regionalnej infrastruktury ochrony środowiska i energetycznej</t>
  </si>
  <si>
    <t>Projekt: Budowa kanalizacji sanitarnej wraz z przyłączami dla miejscowości Leśnica wraz z uwzględnieniem przyległych do kolektora posesji we wsi Zakrucze gmina Małogoszcz</t>
  </si>
  <si>
    <t xml:space="preserve">Program: Regionalny Program Operacyjny Województwa Świętokrzyskiego na lata 2007-2013        </t>
  </si>
  <si>
    <t>Priorytet: 6 Wzmocnienie ośrodków miejskich i rewitalizacja małych miast</t>
  </si>
  <si>
    <t>Działanie: 6.2 Rewitalizacja małych miast</t>
  </si>
  <si>
    <t>Projekt: Rewitalizacja Placu Kościuszki - przywrócenie czytelności historycznego założenia urbanistycznego rynku</t>
  </si>
  <si>
    <t>Moderniazacja dróg powiatowych</t>
  </si>
  <si>
    <t>Wydatki związane z realizacją zadań realizowanych na podstawie porozumień (umów) między jednostkami samorządu terytorialnego w 2010 r.</t>
  </si>
  <si>
    <t>Zakład Gospodarki Komumalnej</t>
  </si>
  <si>
    <t>Zakład Gospodarki Kom.i Mieszk.</t>
  </si>
  <si>
    <t>oczyszczanie miasta</t>
  </si>
  <si>
    <t xml:space="preserve">Dom Kultury Małogoszcz </t>
  </si>
  <si>
    <t>MGBP- Małogoszcz</t>
  </si>
  <si>
    <t>Bieżące utrzymanie wód i urządzeń wodnych</t>
  </si>
  <si>
    <t>wyłonione w drodze przetaqrgu</t>
  </si>
  <si>
    <t>Upowrzechnienie kultury fizycznej i sportu</t>
  </si>
  <si>
    <t>Pozostała działalnść</t>
  </si>
  <si>
    <t>0750</t>
  </si>
  <si>
    <t xml:space="preserve"> dochody z najmu i dzierżawy składników majątkowych Skarbu Państwa, jednostek samorządu terytorialnego lub innych jednostek zaliczanych do sektora finansów piblicznych oraz innych umów o podobnym charakterze</t>
  </si>
  <si>
    <t>6330</t>
  </si>
  <si>
    <t>dotacje celowe otrzymane z budżetu państwa na realizację inwestycji i zakupów inwewstycyjnych  własnuch gmin( związków gmin)</t>
  </si>
  <si>
    <t>GOSPODARKA  MIESZKANIOWA</t>
  </si>
  <si>
    <t>0470</t>
  </si>
  <si>
    <t>0870</t>
  </si>
  <si>
    <t xml:space="preserve"> wpływy ze sprzedaży składników majątkowych </t>
  </si>
  <si>
    <t>DZIAŁALNOŚĆ USŁUGOWA</t>
  </si>
  <si>
    <t>2020</t>
  </si>
  <si>
    <t xml:space="preserve">  dotacje celowe otrzymane z budżetu państwa na zadania bieżące realizowane przez gminę na podstawie porozumień z organami administracji rządowej </t>
  </si>
  <si>
    <t>2010</t>
  </si>
  <si>
    <t>dotacje celowe otrzymane z budżetu państwa na realizację zadań bieżących z zakresu administracji rządowej oraz innych zadań zleconych gminie (związkom gmin) ustawami</t>
  </si>
  <si>
    <t>2360</t>
  </si>
  <si>
    <t xml:space="preserve">  dochody jednostek samorządu terytorialnego związane z realizacją zadań z zakresu administracji rządowej oraz innych zadan zleconych ustawami</t>
  </si>
  <si>
    <t>0830</t>
  </si>
  <si>
    <t>0920</t>
  </si>
  <si>
    <t>0970</t>
  </si>
  <si>
    <t>756</t>
  </si>
  <si>
    <t>Dochody od osób prawnych, od osób fizycznychi od innych jednostek nieposiadających osobowosci prawnej oraz wydatki związane z ich poborem</t>
  </si>
  <si>
    <t>75601</t>
  </si>
  <si>
    <t>Wpływy z podatku dochodowego od osób fizycznych</t>
  </si>
  <si>
    <t>0350</t>
  </si>
  <si>
    <t xml:space="preserve">  podatek od działalności gospodarczej osób fizycznych , opłacany w formie karty podatkowej</t>
  </si>
  <si>
    <t>0910</t>
  </si>
  <si>
    <t>odsetki od nieterminowych wpłat z tytułu podatków i opłat</t>
  </si>
  <si>
    <t>75615</t>
  </si>
  <si>
    <t>Wpływy z podatku rolnego, podatku leśnego, podatku od czynności cywilno-prawnych,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</si>
  <si>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</si>
  <si>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</si>
  <si>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</si>
  <si>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</si>
  <si>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</si>
  <si>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</si>
  <si>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</si>
  <si>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</si>
  <si>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</si>
  <si>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</si>
  <si>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75616</t>
  </si>
  <si>
    <t>Wpływy z podatku rolnego, podatku leśnego, podatku od spadków i darowizn podatku od czynności cywilno-prawnych, podatków i opłat lokalnych od osób fizycznych</t>
  </si>
  <si>
    <t>podatek od srodków transportowych</t>
  </si>
  <si>
    <t>0360</t>
  </si>
  <si>
    <t>podatek od spadków i darowizn</t>
  </si>
  <si>
    <t>0430</t>
  </si>
  <si>
    <t>wpływy z opłaty targowej</t>
  </si>
  <si>
    <t>75618</t>
  </si>
  <si>
    <t>Wpływy z innych opłat stanowiacych dochody jednostek samorządu terytorialnego na podstawie ustaw</t>
  </si>
  <si>
    <t>0410</t>
  </si>
  <si>
    <t>wpływy z opłaty skarbowej</t>
  </si>
  <si>
    <t>0480</t>
  </si>
  <si>
    <t>wpływy z opłat za wydawanie zezwoleń na sprzedaż alkoholu</t>
  </si>
  <si>
    <t>0490</t>
  </si>
  <si>
    <t>wpływy z innych lokalnych opłat pobieranych przez jednostki samorządu terytorialnego na podstawie odrębnych ustaw</t>
  </si>
  <si>
    <t>75619</t>
  </si>
  <si>
    <t>Wpływy z róznych rozliczeń</t>
  </si>
  <si>
    <t>0460</t>
  </si>
  <si>
    <t>wpływy z opłaty eksploatacyjnej</t>
  </si>
  <si>
    <t>0570</t>
  </si>
  <si>
    <t xml:space="preserve">grzywny, mandaty i inne kary pieniężne od osób fiz. </t>
  </si>
  <si>
    <t>75621</t>
  </si>
  <si>
    <t>Udziały gmin w podatkach stanowiacych dochód budżetu państwa</t>
  </si>
  <si>
    <t>0010</t>
  </si>
  <si>
    <t>podatek dochodowy od osób fizycznych</t>
  </si>
  <si>
    <t>0020</t>
  </si>
  <si>
    <t>podatek dochodowy od osób prawnych</t>
  </si>
  <si>
    <t>75801</t>
  </si>
  <si>
    <t>Część oświatowa subwencji ogólnej dla jednostek samorządu terytorialnego</t>
  </si>
  <si>
    <t>2920</t>
  </si>
  <si>
    <t xml:space="preserve">  subwencje ogólne z budżetu państwa
 – część oświatowa subwencji ogólnej dla j.s.t
</t>
  </si>
  <si>
    <t>75807</t>
  </si>
  <si>
    <t>Część wyrównawcza subwencji ogólnej dla gmin</t>
  </si>
  <si>
    <t xml:space="preserve">  subwencje ogólne z budżetu państwa
 – część wyrównawcza subwencji ogólnej dla gmin
</t>
  </si>
  <si>
    <t>75831</t>
  </si>
  <si>
    <t>Część równoważąca subwencji ogólnej dla gmin</t>
  </si>
  <si>
    <t xml:space="preserve"> subwencje ogólne z budżetu państwa
 – część równoważąca subwencji ogólnej dla gmin
</t>
  </si>
  <si>
    <t>dochody z najmu i dzierżawy składników majątkowych Skarbu Państwa lub jednostek samorządu terytorialnego oraz innych umów o podobnym charakterze</t>
  </si>
  <si>
    <t>Stołówki Szkolne</t>
  </si>
  <si>
    <t>wpływy z usług</t>
  </si>
  <si>
    <t>Świadczenia rodzinne, zaliczka alimentacyjna oraz skł. na ubezp.emer. i rent. z ub. społ.</t>
  </si>
  <si>
    <t>0900</t>
  </si>
  <si>
    <t>odsetki od dotacji wykorzystanych niezgodnie z przeznaczeniem lub pobranych w nadmiernej wysokości</t>
  </si>
  <si>
    <t>2910</t>
  </si>
  <si>
    <t xml:space="preserve">  wpływy ze zwrotów dotacji wykorzystanych niezgodnie z przeznaczeniem lub pobranych w nadmiernej wysokości </t>
  </si>
  <si>
    <t>Składki na ubezp. zdr.opłacane za osoby pobierające niektóre świadczenia z pomocy społecznej, niektóre świadczenia rodzinne oraz za osoby uczestniczące w zajęciach w centrum integracji społecznej.</t>
  </si>
  <si>
    <t>2030</t>
  </si>
  <si>
    <t xml:space="preserve"> dotacje celowe otrzymane z budżetu państwa na realizację własnych zadań bieżących gmin (związków gmin)</t>
  </si>
  <si>
    <t xml:space="preserve">  Gospodarka ściekowa i ochrona wód</t>
  </si>
  <si>
    <t>6208</t>
  </si>
  <si>
    <t>Dotacje rozwojowe</t>
  </si>
  <si>
    <t>90020</t>
  </si>
  <si>
    <t xml:space="preserve">  Wpływy i wydatki związne z gromadzeniem środków z opłat produktowych</t>
  </si>
  <si>
    <t>0400</t>
  </si>
  <si>
    <t>Wpływy z opłaty produktowej</t>
  </si>
  <si>
    <t>Pozostała dziuałalność</t>
  </si>
  <si>
    <t>Domy i ośrodki kultury, świetlice i kluby</t>
  </si>
  <si>
    <t>OGÓŁEM DOCHODY</t>
  </si>
  <si>
    <r>
      <t xml:space="preserve">  </t>
    </r>
    <r>
      <rPr>
        <sz val="10"/>
        <rFont val="Times New Roman"/>
        <family val="1"/>
      </rPr>
      <t>wpływy z opłat za zarząd, użytkowanie i użytkowanie wieczyste nieruchomości</t>
    </r>
  </si>
  <si>
    <r>
      <t xml:space="preserve">  </t>
    </r>
    <r>
      <rPr>
        <sz val="10"/>
        <rFont val="Times New Roman"/>
        <family val="1"/>
      </rPr>
      <t>wpływy z usług</t>
    </r>
  </si>
  <si>
    <r>
      <t xml:space="preserve">  </t>
    </r>
    <r>
      <rPr>
        <sz val="10"/>
        <rFont val="Times New Roman"/>
        <family val="1"/>
      </rPr>
      <t>pozostałe odsetki</t>
    </r>
  </si>
  <si>
    <r>
      <t xml:space="preserve"> </t>
    </r>
    <r>
      <rPr>
        <sz val="10"/>
        <rFont val="Times New Roman"/>
        <family val="1"/>
      </rPr>
      <t>wpływy z różnych dochodów</t>
    </r>
  </si>
  <si>
    <r>
      <t xml:space="preserve">  </t>
    </r>
    <r>
      <rPr>
        <sz val="10"/>
        <rFont val="Times New Roman"/>
        <family val="1"/>
      </rPr>
      <t>dotacje celowe otrzymane z budżetu państwa na realizację zadań bieżących z zakresu administracji rządowej oraz innych zadań zleconych gminie (związkom gmin) ustawami</t>
    </r>
  </si>
  <si>
    <r>
      <t xml:space="preserve">  </t>
    </r>
    <r>
      <rPr>
        <sz val="10"/>
        <rFont val="Times New Roman"/>
        <family val="1"/>
      </rPr>
      <t>dochody jednostek samorządu teryrtyorialnego związane z rewalizacją  zadań z zakresu administracji  rządowej oraz innych zadań zleconych ustawami</t>
    </r>
  </si>
  <si>
    <t>853</t>
  </si>
  <si>
    <t>POZOSTAŁE ZADANIA W ZAKRESIE POLITYKI SPOŁECZNEJ</t>
  </si>
  <si>
    <t>85395</t>
  </si>
  <si>
    <t>2008</t>
  </si>
  <si>
    <t xml:space="preserve"> dotacje rozwojowe oraz środki na finansowanie Wspólnej Polityki Rolnej </t>
  </si>
  <si>
    <t>2009</t>
  </si>
  <si>
    <t>Moderniazacja dróg wojewódzkich</t>
  </si>
  <si>
    <t>III. Wydatki związane z pomocą rzeczową lub finansową realizowaną na podstawie porozumień między j.s.t.</t>
  </si>
  <si>
    <t xml:space="preserve">Modernizacja dróg wojewódzkich </t>
  </si>
  <si>
    <t xml:space="preserve">Modernizacja dróg powiatowych </t>
  </si>
  <si>
    <t>85121</t>
  </si>
  <si>
    <t>Wydatki na  obsługę długu (odsetki)</t>
  </si>
  <si>
    <t xml:space="preserve">Rozbudowa infrastruktury Informatycznej JST.oraz zakup sprzetu kserograficznego </t>
  </si>
  <si>
    <t>Dostosowanie pomieszczeń po byłych mieszkaniach komunalnych w budynku Ośrodka Zdrowia w Małogoszczu na potrzeby Ośrodka Zdrowia</t>
  </si>
  <si>
    <t>784.647</t>
  </si>
  <si>
    <t>2.498.000</t>
  </si>
  <si>
    <t>87.000</t>
  </si>
  <si>
    <t>697.647</t>
  </si>
  <si>
    <t xml:space="preserve">A.1.249.000      
B.
C.
D. </t>
  </si>
  <si>
    <t>1.249.000</t>
  </si>
  <si>
    <t>1.145.133</t>
  </si>
  <si>
    <t>445.133</t>
  </si>
  <si>
    <t>700.000</t>
  </si>
  <si>
    <t>4.486.573</t>
  </si>
  <si>
    <t>1.369.455</t>
  </si>
  <si>
    <t>1.530.945</t>
  </si>
  <si>
    <t>916.707</t>
  </si>
  <si>
    <t>585.258</t>
  </si>
  <si>
    <t>28.980</t>
  </si>
  <si>
    <t>1.586.173</t>
  </si>
  <si>
    <t>Dokumentacja na budowę kanalizacji sanitarnej Mieronice i Zakrucze</t>
  </si>
  <si>
    <t>244.520</t>
  </si>
  <si>
    <t>849.629</t>
  </si>
  <si>
    <t>504.653</t>
  </si>
  <si>
    <t>1.743.838</t>
  </si>
  <si>
    <t>184.995</t>
  </si>
  <si>
    <t>3.022.982</t>
  </si>
  <si>
    <t>7.000</t>
  </si>
  <si>
    <t>2.505.000</t>
  </si>
  <si>
    <t>300.0000</t>
  </si>
  <si>
    <t>44.976</t>
  </si>
  <si>
    <t>2.834.258</t>
  </si>
  <si>
    <t>160.956</t>
  </si>
  <si>
    <t>5.665.574</t>
  </si>
  <si>
    <t>1.421.360</t>
  </si>
  <si>
    <t>3.330.011</t>
  </si>
  <si>
    <t>2.763.755</t>
  </si>
  <si>
    <t>11.944.335</t>
  </si>
  <si>
    <t xml:space="preserve">Wykup działek pod budowę dróg gminnych </t>
  </si>
  <si>
    <t>Zakup wiat przystankowych</t>
  </si>
  <si>
    <t>UMiG Małogoszcz</t>
  </si>
  <si>
    <t>2008-2011</t>
  </si>
  <si>
    <t>UMiG</t>
  </si>
  <si>
    <t>701.272</t>
  </si>
  <si>
    <t>668.183</t>
  </si>
  <si>
    <t>614.238</t>
  </si>
  <si>
    <t>634.469</t>
  </si>
  <si>
    <t>951.704</t>
  </si>
  <si>
    <t>2.569.683</t>
  </si>
  <si>
    <t>1.916.890</t>
  </si>
  <si>
    <t>344.976</t>
  </si>
  <si>
    <t>697.535</t>
  </si>
  <si>
    <t>1.046.303</t>
  </si>
  <si>
    <t>110.997</t>
  </si>
  <si>
    <t>73.998</t>
  </si>
  <si>
    <t>1.624.954</t>
  </si>
  <si>
    <t>1.398.028</t>
  </si>
  <si>
    <t>2008-2012</t>
  </si>
  <si>
    <t>7.509.555</t>
  </si>
  <si>
    <t>3.314.918</t>
  </si>
  <si>
    <t>4.194.637</t>
  </si>
  <si>
    <t>1.613.975</t>
  </si>
  <si>
    <t>912.703</t>
  </si>
  <si>
    <t>959.214</t>
  </si>
  <si>
    <t>2.380.574</t>
  </si>
  <si>
    <t>1.332.004</t>
  </si>
  <si>
    <t>1.998.007</t>
  </si>
  <si>
    <t xml:space="preserve">Program:  PKOL Program Operacyjny Kapitał Ludzki        </t>
  </si>
  <si>
    <t xml:space="preserve">Priorytet:9 </t>
  </si>
  <si>
    <t>Poddziałanie:9.1.1. Zmniejszenie mnierówności w stopniu upowszwchnienia edukacji przedszkolnej</t>
  </si>
  <si>
    <t>Projekt:JA-TY-MY IDZIEMY DO PRZEDSZKOLA</t>
  </si>
  <si>
    <t>2.350</t>
  </si>
  <si>
    <t>1998.007</t>
  </si>
  <si>
    <t>2.382.924</t>
  </si>
  <si>
    <t>150.940</t>
  </si>
  <si>
    <t>148.590</t>
  </si>
  <si>
    <t>2008-2010</t>
  </si>
  <si>
    <t>130.954</t>
  </si>
  <si>
    <t>17.636</t>
  </si>
  <si>
    <t>2.071</t>
  </si>
  <si>
    <t>17.915</t>
  </si>
  <si>
    <t>.</t>
  </si>
  <si>
    <t>133.025</t>
  </si>
  <si>
    <t>250.000</t>
  </si>
  <si>
    <t>300.000</t>
  </si>
  <si>
    <t>500.000</t>
  </si>
  <si>
    <t>50.000</t>
  </si>
  <si>
    <t>1.423.431</t>
  </si>
  <si>
    <t xml:space="preserve">Rady Miejskiej . . . . . . . . . . . . . </t>
  </si>
  <si>
    <t>803.905,00</t>
  </si>
  <si>
    <t>Uzbrojenie terenu pod skoncentrowane budownictwo jednorodzinne rok 2007-2010</t>
  </si>
  <si>
    <t>budowa mostu drogowego na rzece Lipnicy w m. Złotniki wraz z dwoma  dojazadami do mostu rok 2008-2010</t>
  </si>
  <si>
    <t xml:space="preserve">Rozbudowa  ulicy Pustowójtówny w Małogoszczu wraz z budową chodników i oświetlenia ulicznego rok 2009-2010 </t>
  </si>
  <si>
    <t>Budowa kanalizacji sanitarnej wraz z przyłaczami dla miejscowości Leśnica wraz z uwzglednieniem przyległych do kolektora posesji we wsi Zakrucze gmina Małogoszcz rok 2008-2011</t>
  </si>
  <si>
    <t>Rewitalizacja Placu Kościuszki przywrócenie czytelności  historycznego założenia urbanistycznego rynkurok 2009-2012</t>
  </si>
  <si>
    <t xml:space="preserve">  dotacje celowe otrzymane z budżetu państwa na realizację własnych zadań bieżących gmin ( związków gmin)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</si>
</sst>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.00_ ;\-#,##0.00\ "/>
    <numFmt numFmtId="173" formatCode="_-* #,##0.0\ &quot;zł&quot;_-;\-* #,##0.0\ &quot;zł&quot;_-;_-* &quot;-&quot;??\ &quot;zł&quot;_-;_-@_-"/>
    <numFmt numFmtId="174" formatCode="_-* #,##0.000\ &quot;zł&quot;_-;\-* #,##0.000\ &quot;zł&quot;_-;_-* &quot;-&quot;??\ &quot;zł&quot;_-;_-@_-"/>
    <numFmt numFmtId="175" formatCode="_-* #,##0.0000\ &quot;zł&quot;_-;\-* #,##0.0000\ &quot;zł&quot;_-;_-* &quot;-&quot;??\ &quot;zł&quot;_-;_-@_-"/>
    <numFmt numFmtId="176" formatCode="_-* #,##0.00000\ &quot;zł&quot;_-;\-* #,##0.00000\ &quot;zł&quot;_-;_-* &quot;-&quot;??\ &quot;zł&quot;_-;_-@_-"/>
    <numFmt numFmtId="177" formatCode="[$-415]d\ mmmm\ yyyy"/>
    <numFmt numFmtId="178" formatCode="#,##0.00\ _z_ł"/>
    <numFmt numFmtId="179" formatCode="_-* #,##0.0\ _z_ł_-;\-* #,##0.0\ _z_ł_-;_-* &quot;-&quot;\ _z_ł_-;_-@_-"/>
    <numFmt numFmtId="180" formatCode="_-* #,##0.00\ _z_ł_-;\-* #,##0.00\ _z_ł_-;_-* &quot;-&quot;\ _z_ł_-;_-@_-"/>
    <numFmt numFmtId="181" formatCode="0.0"/>
    <numFmt numFmtId="182" formatCode="#,##0\ _z_ł"/>
  </numFmts>
  <fonts count="62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9"/>
      <name val="Times New Roman CE"/>
      <family val="1"/>
    </font>
    <font>
      <sz val="10"/>
      <name val="Times New Roman CE"/>
      <family val="1"/>
    </font>
    <font>
      <b/>
      <sz val="13"/>
      <name val="Arial CE"/>
      <family val="2"/>
    </font>
    <font>
      <sz val="12"/>
      <name val="Arial CE"/>
      <family val="2"/>
    </font>
    <font>
      <vertAlign val="superscript"/>
      <sz val="10"/>
      <name val="Arial CE"/>
      <family val="2"/>
    </font>
    <font>
      <b/>
      <i/>
      <sz val="10"/>
      <name val="Arial CE"/>
      <family val="0"/>
    </font>
    <font>
      <b/>
      <vertAlign val="subscript"/>
      <sz val="10"/>
      <name val="Arial CE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5"/>
      <name val="Arial CE"/>
      <family val="2"/>
    </font>
    <font>
      <sz val="10"/>
      <color indexed="10"/>
      <name val="Arial"/>
      <family val="2"/>
    </font>
    <font>
      <vertAlign val="superscript"/>
      <sz val="12"/>
      <name val="Times New Roman CE"/>
      <family val="1"/>
    </font>
    <font>
      <b/>
      <sz val="8.5"/>
      <name val="Times New Roman"/>
      <family val="1"/>
    </font>
    <font>
      <sz val="8"/>
      <name val="Times New Roman CE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b/>
      <sz val="5"/>
      <name val="Arial"/>
      <family val="2"/>
    </font>
    <font>
      <sz val="8"/>
      <name val="Arial"/>
      <family val="2"/>
    </font>
    <font>
      <b/>
      <i/>
      <sz val="12"/>
      <name val="Arial CE"/>
      <family val="0"/>
    </font>
    <font>
      <b/>
      <i/>
      <sz val="12"/>
      <name val="Arial"/>
      <family val="2"/>
    </font>
    <font>
      <b/>
      <i/>
      <sz val="10"/>
      <name val="Times New Roman"/>
      <family val="1"/>
    </font>
    <font>
      <b/>
      <i/>
      <sz val="10"/>
      <name val="Arial"/>
      <family val="2"/>
    </font>
    <font>
      <sz val="9"/>
      <name val="Times New Roman"/>
      <family val="1"/>
    </font>
    <font>
      <b/>
      <i/>
      <sz val="14"/>
      <name val="Arial CE"/>
      <family val="0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name val="Arial"/>
      <family val="2"/>
    </font>
    <font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45" fillId="7" borderId="1" applyNumberFormat="0" applyAlignment="0" applyProtection="0"/>
    <xf numFmtId="0" fontId="46" fillId="20" borderId="2" applyNumberFormat="0" applyAlignment="0" applyProtection="0"/>
    <xf numFmtId="0" fontId="4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1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20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" borderId="0" applyNumberFormat="0" applyBorder="0" applyAlignment="0" applyProtection="0"/>
  </cellStyleXfs>
  <cellXfs count="41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Border="1" applyAlignment="1">
      <alignment vertical="center" wrapText="1"/>
    </xf>
    <xf numFmtId="0" fontId="8" fillId="0" borderId="0" xfId="0" applyFont="1" applyAlignment="1">
      <alignment/>
    </xf>
    <xf numFmtId="0" fontId="10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top" wrapText="1"/>
    </xf>
    <xf numFmtId="0" fontId="8" fillId="0" borderId="0" xfId="0" applyFont="1" applyAlignment="1">
      <alignment horizontal="center" vertical="center"/>
    </xf>
    <xf numFmtId="0" fontId="9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1" fontId="0" fillId="0" borderId="0" xfId="0" applyNumberFormat="1" applyAlignment="1">
      <alignment vertical="center"/>
    </xf>
    <xf numFmtId="4" fontId="0" fillId="0" borderId="12" xfId="0" applyNumberFormat="1" applyBorder="1" applyAlignment="1">
      <alignment vertical="center"/>
    </xf>
    <xf numFmtId="1" fontId="0" fillId="0" borderId="12" xfId="0" applyNumberFormat="1" applyBorder="1" applyAlignment="1">
      <alignment vertical="center"/>
    </xf>
    <xf numFmtId="1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1" fontId="0" fillId="0" borderId="15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/>
    </xf>
    <xf numFmtId="0" fontId="14" fillId="0" borderId="16" xfId="0" applyFont="1" applyBorder="1" applyAlignment="1">
      <alignment/>
    </xf>
    <xf numFmtId="0" fontId="14" fillId="0" borderId="16" xfId="0" applyFont="1" applyBorder="1" applyAlignment="1" quotePrefix="1">
      <alignment/>
    </xf>
    <xf numFmtId="0" fontId="14" fillId="0" borderId="14" xfId="0" applyFont="1" applyBorder="1" applyAlignment="1">
      <alignment/>
    </xf>
    <xf numFmtId="0" fontId="14" fillId="0" borderId="14" xfId="0" applyFont="1" applyBorder="1" applyAlignment="1" quotePrefix="1">
      <alignment/>
    </xf>
    <xf numFmtId="0" fontId="14" fillId="0" borderId="17" xfId="0" applyFont="1" applyBorder="1" applyAlignment="1">
      <alignment/>
    </xf>
    <xf numFmtId="0" fontId="13" fillId="0" borderId="16" xfId="0" applyFont="1" applyBorder="1" applyAlignment="1" quotePrefix="1">
      <alignment/>
    </xf>
    <xf numFmtId="0" fontId="13" fillId="0" borderId="16" xfId="0" applyFont="1" applyBorder="1" applyAlignment="1" quotePrefix="1">
      <alignment wrapText="1"/>
    </xf>
    <xf numFmtId="0" fontId="13" fillId="0" borderId="14" xfId="0" applyFont="1" applyBorder="1" applyAlignment="1" quotePrefix="1">
      <alignment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vertical="center" wrapText="1"/>
    </xf>
    <xf numFmtId="0" fontId="18" fillId="0" borderId="0" xfId="0" applyFont="1" applyAlignment="1">
      <alignment/>
    </xf>
    <xf numFmtId="0" fontId="0" fillId="0" borderId="10" xfId="0" applyBorder="1" applyAlignment="1" quotePrefix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4" fillId="20" borderId="10" xfId="0" applyFont="1" applyFill="1" applyBorder="1" applyAlignment="1">
      <alignment horizontal="center" vertical="center"/>
    </xf>
    <xf numFmtId="0" fontId="24" fillId="2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6" fillId="0" borderId="10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7" fillId="0" borderId="0" xfId="0" applyFont="1" applyAlignment="1">
      <alignment/>
    </xf>
    <xf numFmtId="0" fontId="27" fillId="0" borderId="0" xfId="0" applyFont="1" applyAlignment="1">
      <alignment vertical="center"/>
    </xf>
    <xf numFmtId="0" fontId="24" fillId="20" borderId="14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0" fontId="33" fillId="20" borderId="10" xfId="0" applyFont="1" applyFill="1" applyBorder="1" applyAlignment="1">
      <alignment horizontal="center" vertical="center" wrapText="1"/>
    </xf>
    <xf numFmtId="0" fontId="9" fillId="20" borderId="10" xfId="0" applyFont="1" applyFill="1" applyBorder="1" applyAlignment="1">
      <alignment horizontal="right" vertical="center" wrapText="1"/>
    </xf>
    <xf numFmtId="0" fontId="10" fillId="0" borderId="14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right" vertical="center" wrapText="1"/>
    </xf>
    <xf numFmtId="49" fontId="9" fillId="0" borderId="10" xfId="0" applyNumberFormat="1" applyFont="1" applyBorder="1" applyAlignment="1">
      <alignment horizontal="center" vertical="top" wrapText="1"/>
    </xf>
    <xf numFmtId="49" fontId="34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43" fontId="33" fillId="0" borderId="10" xfId="0" applyNumberFormat="1" applyFont="1" applyBorder="1" applyAlignment="1">
      <alignment horizontal="right" vertical="top" wrapText="1"/>
    </xf>
    <xf numFmtId="43" fontId="33" fillId="0" borderId="10" xfId="0" applyNumberFormat="1" applyFont="1" applyBorder="1" applyAlignment="1">
      <alignment horizontal="center" vertical="top" wrapText="1"/>
    </xf>
    <xf numFmtId="49" fontId="9" fillId="0" borderId="16" xfId="0" applyNumberFormat="1" applyFont="1" applyBorder="1" applyAlignment="1">
      <alignment horizontal="center" vertical="top" wrapText="1"/>
    </xf>
    <xf numFmtId="49" fontId="8" fillId="0" borderId="16" xfId="0" applyNumberFormat="1" applyFont="1" applyBorder="1" applyAlignment="1">
      <alignment horizontal="center" vertical="top" wrapText="1"/>
    </xf>
    <xf numFmtId="0" fontId="8" fillId="0" borderId="16" xfId="0" applyFont="1" applyBorder="1" applyAlignment="1">
      <alignment horizontal="left" vertical="top" wrapText="1"/>
    </xf>
    <xf numFmtId="43" fontId="35" fillId="0" borderId="16" xfId="0" applyNumberFormat="1" applyFont="1" applyBorder="1" applyAlignment="1">
      <alignment horizontal="right" vertical="top" wrapText="1"/>
    </xf>
    <xf numFmtId="43" fontId="33" fillId="0" borderId="16" xfId="0" applyNumberFormat="1" applyFont="1" applyBorder="1" applyAlignment="1">
      <alignment horizontal="center" vertical="top" wrapText="1"/>
    </xf>
    <xf numFmtId="43" fontId="33" fillId="0" borderId="16" xfId="0" applyNumberFormat="1" applyFont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35" fillId="0" borderId="10" xfId="0" applyFont="1" applyBorder="1" applyAlignment="1">
      <alignment vertical="top" wrapText="1"/>
    </xf>
    <xf numFmtId="43" fontId="35" fillId="0" borderId="10" xfId="0" applyNumberFormat="1" applyFont="1" applyBorder="1" applyAlignment="1">
      <alignment horizontal="right" vertical="top" wrapText="1"/>
    </xf>
    <xf numFmtId="49" fontId="8" fillId="0" borderId="15" xfId="0" applyNumberFormat="1" applyFont="1" applyBorder="1" applyAlignment="1">
      <alignment horizontal="center" vertical="top" wrapText="1"/>
    </xf>
    <xf numFmtId="0" fontId="8" fillId="0" borderId="16" xfId="0" applyFont="1" applyBorder="1" applyAlignment="1">
      <alignment vertical="top" wrapText="1"/>
    </xf>
    <xf numFmtId="43" fontId="35" fillId="0" borderId="16" xfId="0" applyNumberFormat="1" applyFont="1" applyBorder="1" applyAlignment="1">
      <alignment vertical="top" wrapText="1"/>
    </xf>
    <xf numFmtId="49" fontId="8" fillId="0" borderId="18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43" fontId="33" fillId="0" borderId="10" xfId="0" applyNumberFormat="1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43" fontId="35" fillId="0" borderId="15" xfId="0" applyNumberFormat="1" applyFont="1" applyBorder="1" applyAlignment="1">
      <alignment horizontal="right" vertical="top" wrapText="1"/>
    </xf>
    <xf numFmtId="43" fontId="35" fillId="0" borderId="15" xfId="0" applyNumberFormat="1" applyFont="1" applyBorder="1" applyAlignment="1">
      <alignment vertical="top" wrapText="1"/>
    </xf>
    <xf numFmtId="49" fontId="8" fillId="0" borderId="12" xfId="0" applyNumberFormat="1" applyFont="1" applyBorder="1" applyAlignment="1">
      <alignment horizontal="center" vertical="top" wrapText="1"/>
    </xf>
    <xf numFmtId="43" fontId="35" fillId="0" borderId="12" xfId="0" applyNumberFormat="1" applyFont="1" applyBorder="1" applyAlignment="1">
      <alignment horizontal="right" vertical="top" wrapText="1"/>
    </xf>
    <xf numFmtId="43" fontId="35" fillId="0" borderId="12" xfId="0" applyNumberFormat="1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43" fontId="35" fillId="0" borderId="18" xfId="0" applyNumberFormat="1" applyFont="1" applyBorder="1" applyAlignment="1">
      <alignment horizontal="right" vertical="top" wrapText="1"/>
    </xf>
    <xf numFmtId="43" fontId="35" fillId="0" borderId="18" xfId="0" applyNumberFormat="1" applyFont="1" applyBorder="1" applyAlignment="1">
      <alignment vertical="top" wrapText="1"/>
    </xf>
    <xf numFmtId="0" fontId="9" fillId="0" borderId="19" xfId="0" applyFont="1" applyBorder="1" applyAlignment="1">
      <alignment/>
    </xf>
    <xf numFmtId="0" fontId="35" fillId="0" borderId="15" xfId="0" applyFont="1" applyBorder="1" applyAlignment="1">
      <alignment vertical="top" wrapText="1"/>
    </xf>
    <xf numFmtId="0" fontId="35" fillId="0" borderId="12" xfId="0" applyFont="1" applyBorder="1" applyAlignment="1">
      <alignment vertical="top" wrapText="1"/>
    </xf>
    <xf numFmtId="0" fontId="35" fillId="0" borderId="16" xfId="0" applyFont="1" applyBorder="1" applyAlignment="1">
      <alignment vertical="top" wrapText="1"/>
    </xf>
    <xf numFmtId="0" fontId="35" fillId="0" borderId="18" xfId="0" applyFont="1" applyBorder="1" applyAlignment="1">
      <alignment vertical="top" wrapText="1"/>
    </xf>
    <xf numFmtId="49" fontId="9" fillId="0" borderId="10" xfId="0" applyNumberFormat="1" applyFont="1" applyBorder="1" applyAlignment="1">
      <alignment horizontal="right" vertical="top" wrapText="1"/>
    </xf>
    <xf numFmtId="0" fontId="33" fillId="0" borderId="10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49" fontId="9" fillId="0" borderId="14" xfId="0" applyNumberFormat="1" applyFont="1" applyBorder="1" applyAlignment="1">
      <alignment horizontal="center" vertical="top" wrapText="1"/>
    </xf>
    <xf numFmtId="0" fontId="9" fillId="0" borderId="14" xfId="0" applyFont="1" applyBorder="1" applyAlignment="1">
      <alignment vertical="top" wrapText="1"/>
    </xf>
    <xf numFmtId="43" fontId="33" fillId="0" borderId="14" xfId="0" applyNumberFormat="1" applyFont="1" applyBorder="1" applyAlignment="1">
      <alignment horizontal="righ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35" fillId="0" borderId="16" xfId="0" applyFont="1" applyBorder="1" applyAlignment="1">
      <alignment horizontal="left" vertical="top" wrapText="1"/>
    </xf>
    <xf numFmtId="0" fontId="35" fillId="0" borderId="18" xfId="0" applyFont="1" applyBorder="1" applyAlignment="1">
      <alignment horizontal="left" vertical="top" wrapText="1"/>
    </xf>
    <xf numFmtId="43" fontId="35" fillId="0" borderId="13" xfId="0" applyNumberFormat="1" applyFont="1" applyBorder="1" applyAlignment="1">
      <alignment horizontal="right" vertical="top" wrapText="1"/>
    </xf>
    <xf numFmtId="49" fontId="9" fillId="0" borderId="17" xfId="0" applyNumberFormat="1" applyFont="1" applyBorder="1" applyAlignment="1">
      <alignment horizontal="center" vertical="top" wrapText="1"/>
    </xf>
    <xf numFmtId="0" fontId="9" fillId="0" borderId="17" xfId="0" applyFont="1" applyBorder="1" applyAlignment="1">
      <alignment horizontal="left" vertical="top" wrapText="1"/>
    </xf>
    <xf numFmtId="43" fontId="33" fillId="0" borderId="17" xfId="0" applyNumberFormat="1" applyFont="1" applyBorder="1" applyAlignment="1">
      <alignment horizontal="right" vertical="top" wrapText="1"/>
    </xf>
    <xf numFmtId="0" fontId="0" fillId="0" borderId="19" xfId="0" applyFont="1" applyBorder="1" applyAlignment="1">
      <alignment/>
    </xf>
    <xf numFmtId="0" fontId="9" fillId="0" borderId="14" xfId="0" applyFont="1" applyBorder="1" applyAlignment="1">
      <alignment horizontal="left" vertical="top" wrapText="1"/>
    </xf>
    <xf numFmtId="0" fontId="0" fillId="0" borderId="0" xfId="0" applyFont="1" applyAlignment="1">
      <alignment horizontal="right" vertical="center"/>
    </xf>
    <xf numFmtId="43" fontId="14" fillId="0" borderId="17" xfId="0" applyNumberFormat="1" applyFont="1" applyBorder="1" applyAlignment="1">
      <alignment/>
    </xf>
    <xf numFmtId="0" fontId="14" fillId="0" borderId="17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178" fontId="0" fillId="0" borderId="11" xfId="0" applyNumberForma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0" fontId="7" fillId="0" borderId="12" xfId="0" applyFont="1" applyBorder="1" applyAlignment="1">
      <alignment horizontal="left" vertical="center" indent="2"/>
    </xf>
    <xf numFmtId="0" fontId="7" fillId="0" borderId="11" xfId="0" applyFont="1" applyBorder="1" applyAlignment="1">
      <alignment vertical="center"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49" fontId="4" fillId="2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36" fillId="0" borderId="20" xfId="0" applyNumberFormat="1" applyFont="1" applyBorder="1" applyAlignment="1">
      <alignment horizontal="center" vertical="top" wrapText="1"/>
    </xf>
    <xf numFmtId="0" fontId="37" fillId="0" borderId="10" xfId="0" applyFont="1" applyBorder="1" applyAlignment="1">
      <alignment horizontal="left" vertical="top" wrapText="1"/>
    </xf>
    <xf numFmtId="0" fontId="38" fillId="0" borderId="10" xfId="0" applyFont="1" applyBorder="1" applyAlignment="1">
      <alignment wrapText="1"/>
    </xf>
    <xf numFmtId="49" fontId="0" fillId="0" borderId="21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top" wrapText="1"/>
    </xf>
    <xf numFmtId="0" fontId="22" fillId="0" borderId="10" xfId="0" applyFont="1" applyBorder="1" applyAlignment="1">
      <alignment wrapText="1"/>
    </xf>
    <xf numFmtId="49" fontId="36" fillId="0" borderId="21" xfId="0" applyNumberFormat="1" applyFont="1" applyBorder="1" applyAlignment="1">
      <alignment horizontal="center" vertical="center" wrapText="1"/>
    </xf>
    <xf numFmtId="49" fontId="36" fillId="0" borderId="14" xfId="0" applyNumberFormat="1" applyFont="1" applyBorder="1" applyAlignment="1">
      <alignment horizontal="center" vertical="center" wrapText="1"/>
    </xf>
    <xf numFmtId="49" fontId="36" fillId="0" borderId="22" xfId="0" applyNumberFormat="1" applyFont="1" applyBorder="1" applyAlignment="1">
      <alignment horizontal="center" vertical="top" wrapText="1"/>
    </xf>
    <xf numFmtId="0" fontId="37" fillId="0" borderId="10" xfId="0" applyFont="1" applyBorder="1" applyAlignment="1">
      <alignment vertical="top" wrapText="1"/>
    </xf>
    <xf numFmtId="49" fontId="18" fillId="0" borderId="21" xfId="0" applyNumberFormat="1" applyFont="1" applyBorder="1" applyAlignment="1">
      <alignment horizontal="center" vertical="center" wrapText="1"/>
    </xf>
    <xf numFmtId="49" fontId="18" fillId="0" borderId="14" xfId="0" applyNumberFormat="1" applyFont="1" applyBorder="1" applyAlignment="1">
      <alignment horizontal="center" vertical="center" wrapText="1"/>
    </xf>
    <xf numFmtId="49" fontId="18" fillId="0" borderId="22" xfId="0" applyNumberFormat="1" applyFont="1" applyBorder="1" applyAlignment="1">
      <alignment horizontal="center" vertical="top" wrapText="1"/>
    </xf>
    <xf numFmtId="49" fontId="0" fillId="0" borderId="10" xfId="0" applyNumberFormat="1" applyBorder="1" applyAlignment="1">
      <alignment horizontal="center" vertical="center"/>
    </xf>
    <xf numFmtId="0" fontId="24" fillId="0" borderId="10" xfId="0" applyFont="1" applyBorder="1" applyAlignment="1">
      <alignment wrapText="1"/>
    </xf>
    <xf numFmtId="0" fontId="22" fillId="0" borderId="10" xfId="0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  <xf numFmtId="49" fontId="36" fillId="0" borderId="10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/>
    </xf>
    <xf numFmtId="0" fontId="39" fillId="0" borderId="10" xfId="0" applyFont="1" applyBorder="1" applyAlignment="1">
      <alignment vertical="top" wrapText="1"/>
    </xf>
    <xf numFmtId="0" fontId="39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left" vertical="center"/>
    </xf>
    <xf numFmtId="0" fontId="39" fillId="0" borderId="16" xfId="0" applyFont="1" applyBorder="1" applyAlignment="1">
      <alignment vertical="top" wrapText="1"/>
    </xf>
    <xf numFmtId="0" fontId="39" fillId="0" borderId="18" xfId="0" applyFont="1" applyBorder="1" applyAlignment="1">
      <alignment horizontal="left" vertical="top" wrapText="1"/>
    </xf>
    <xf numFmtId="49" fontId="0" fillId="0" borderId="10" xfId="0" applyNumberForma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49" fontId="41" fillId="0" borderId="10" xfId="0" applyNumberFormat="1" applyFont="1" applyBorder="1" applyAlignment="1">
      <alignment horizontal="center"/>
    </xf>
    <xf numFmtId="49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/>
    </xf>
    <xf numFmtId="49" fontId="6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3" fontId="0" fillId="0" borderId="11" xfId="0" applyNumberFormat="1" applyBorder="1" applyAlignment="1">
      <alignment vertical="center"/>
    </xf>
    <xf numFmtId="43" fontId="0" fillId="0" borderId="12" xfId="0" applyNumberFormat="1" applyBorder="1" applyAlignment="1">
      <alignment vertical="center"/>
    </xf>
    <xf numFmtId="43" fontId="7" fillId="0" borderId="12" xfId="0" applyNumberFormat="1" applyFont="1" applyBorder="1" applyAlignment="1">
      <alignment vertical="center"/>
    </xf>
    <xf numFmtId="43" fontId="7" fillId="0" borderId="10" xfId="0" applyNumberFormat="1" applyFont="1" applyBorder="1" applyAlignment="1">
      <alignment vertical="center"/>
    </xf>
    <xf numFmtId="43" fontId="0" fillId="0" borderId="11" xfId="0" applyNumberFormat="1" applyFont="1" applyBorder="1" applyAlignment="1">
      <alignment horizontal="right"/>
    </xf>
    <xf numFmtId="43" fontId="0" fillId="0" borderId="10" xfId="0" applyNumberFormat="1" applyFont="1" applyBorder="1" applyAlignment="1">
      <alignment horizontal="right" vertical="center"/>
    </xf>
    <xf numFmtId="43" fontId="0" fillId="0" borderId="11" xfId="0" applyNumberFormat="1" applyFont="1" applyBorder="1" applyAlignment="1">
      <alignment vertical="center"/>
    </xf>
    <xf numFmtId="43" fontId="0" fillId="0" borderId="12" xfId="0" applyNumberFormat="1" applyFont="1" applyBorder="1" applyAlignment="1">
      <alignment vertical="center"/>
    </xf>
    <xf numFmtId="43" fontId="0" fillId="0" borderId="10" xfId="0" applyNumberFormat="1" applyFont="1" applyBorder="1" applyAlignment="1">
      <alignment vertical="center"/>
    </xf>
    <xf numFmtId="180" fontId="22" fillId="0" borderId="10" xfId="0" applyNumberFormat="1" applyFont="1" applyBorder="1" applyAlignment="1">
      <alignment horizontal="center" vertical="center"/>
    </xf>
    <xf numFmtId="43" fontId="4" fillId="0" borderId="10" xfId="0" applyNumberFormat="1" applyFont="1" applyBorder="1" applyAlignment="1">
      <alignment/>
    </xf>
    <xf numFmtId="43" fontId="0" fillId="0" borderId="10" xfId="0" applyNumberFormat="1" applyBorder="1" applyAlignment="1">
      <alignment/>
    </xf>
    <xf numFmtId="43" fontId="18" fillId="0" borderId="10" xfId="0" applyNumberFormat="1" applyFont="1" applyBorder="1" applyAlignment="1">
      <alignment/>
    </xf>
    <xf numFmtId="43" fontId="0" fillId="0" borderId="10" xfId="0" applyNumberFormat="1" applyBorder="1" applyAlignment="1" applyProtection="1">
      <alignment/>
      <protection locked="0"/>
    </xf>
    <xf numFmtId="43" fontId="18" fillId="0" borderId="10" xfId="0" applyNumberFormat="1" applyFont="1" applyBorder="1" applyAlignment="1" applyProtection="1">
      <alignment/>
      <protection locked="0"/>
    </xf>
    <xf numFmtId="43" fontId="18" fillId="0" borderId="10" xfId="42" applyNumberFormat="1" applyFont="1" applyBorder="1" applyAlignment="1">
      <alignment horizontal="right" vertical="center"/>
    </xf>
    <xf numFmtId="43" fontId="36" fillId="0" borderId="10" xfId="0" applyNumberFormat="1" applyFont="1" applyBorder="1" applyAlignment="1">
      <alignment horizontal="right"/>
    </xf>
    <xf numFmtId="43" fontId="18" fillId="0" borderId="10" xfId="0" applyNumberFormat="1" applyFont="1" applyBorder="1" applyAlignment="1">
      <alignment horizontal="right"/>
    </xf>
    <xf numFmtId="43" fontId="0" fillId="0" borderId="10" xfId="42" applyNumberFormat="1" applyFont="1" applyBorder="1" applyAlignment="1">
      <alignment horizontal="right" vertical="center"/>
    </xf>
    <xf numFmtId="43" fontId="0" fillId="0" borderId="10" xfId="0" applyNumberFormat="1" applyBorder="1" applyAlignment="1">
      <alignment horizontal="right"/>
    </xf>
    <xf numFmtId="43" fontId="4" fillId="0" borderId="10" xfId="42" applyNumberFormat="1" applyFont="1" applyBorder="1" applyAlignment="1">
      <alignment horizontal="right" vertical="center"/>
    </xf>
    <xf numFmtId="43" fontId="0" fillId="0" borderId="10" xfId="0" applyNumberFormat="1" applyBorder="1" applyAlignment="1">
      <alignment horizontal="right" vertical="center"/>
    </xf>
    <xf numFmtId="43" fontId="18" fillId="0" borderId="10" xfId="0" applyNumberFormat="1" applyFont="1" applyBorder="1" applyAlignment="1">
      <alignment horizontal="right" vertical="center"/>
    </xf>
    <xf numFmtId="43" fontId="0" fillId="0" borderId="10" xfId="60" applyNumberFormat="1" applyBorder="1" applyAlignment="1">
      <alignment/>
    </xf>
    <xf numFmtId="43" fontId="0" fillId="0" borderId="10" xfId="60" applyNumberForma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43" fontId="4" fillId="0" borderId="10" xfId="0" applyNumberFormat="1" applyFont="1" applyBorder="1" applyAlignment="1">
      <alignment horizontal="right"/>
    </xf>
    <xf numFmtId="0" fontId="0" fillId="0" borderId="0" xfId="0" applyAlignment="1">
      <alignment wrapText="1"/>
    </xf>
    <xf numFmtId="43" fontId="0" fillId="0" borderId="10" xfId="0" applyNumberFormat="1" applyBorder="1" applyAlignment="1">
      <alignment wrapText="1"/>
    </xf>
    <xf numFmtId="49" fontId="8" fillId="0" borderId="11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/>
    </xf>
    <xf numFmtId="43" fontId="35" fillId="0" borderId="11" xfId="0" applyNumberFormat="1" applyFont="1" applyBorder="1" applyAlignment="1">
      <alignment horizontal="right" vertical="top" wrapText="1"/>
    </xf>
    <xf numFmtId="43" fontId="35" fillId="0" borderId="13" xfId="0" applyNumberFormat="1" applyFont="1" applyBorder="1" applyAlignment="1">
      <alignment vertical="top" wrapText="1"/>
    </xf>
    <xf numFmtId="43" fontId="7" fillId="0" borderId="13" xfId="0" applyNumberFormat="1" applyFont="1" applyBorder="1" applyAlignment="1">
      <alignment horizontal="right" vertical="top" wrapText="1"/>
    </xf>
    <xf numFmtId="0" fontId="8" fillId="0" borderId="14" xfId="0" applyFont="1" applyBorder="1" applyAlignment="1">
      <alignment vertical="top" wrapText="1"/>
    </xf>
    <xf numFmtId="43" fontId="35" fillId="0" borderId="14" xfId="0" applyNumberFormat="1" applyFont="1" applyBorder="1" applyAlignment="1">
      <alignment horizontal="right" vertical="top" wrapText="1"/>
    </xf>
    <xf numFmtId="0" fontId="35" fillId="0" borderId="14" xfId="0" applyFont="1" applyBorder="1" applyAlignment="1">
      <alignment horizontal="left" vertical="top" wrapText="1"/>
    </xf>
    <xf numFmtId="0" fontId="35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vertical="center"/>
    </xf>
    <xf numFmtId="178" fontId="7" fillId="0" borderId="12" xfId="0" applyNumberFormat="1" applyFont="1" applyBorder="1" applyAlignment="1">
      <alignment vertical="center" wrapText="1"/>
    </xf>
    <xf numFmtId="1" fontId="7" fillId="0" borderId="11" xfId="0" applyNumberFormat="1" applyFont="1" applyBorder="1" applyAlignment="1">
      <alignment horizontal="right" vertical="center"/>
    </xf>
    <xf numFmtId="1" fontId="7" fillId="0" borderId="11" xfId="0" applyNumberFormat="1" applyFont="1" applyBorder="1" applyAlignment="1">
      <alignment vertical="center"/>
    </xf>
    <xf numFmtId="1" fontId="7" fillId="0" borderId="17" xfId="0" applyNumberFormat="1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1" fontId="7" fillId="0" borderId="12" xfId="0" applyNumberFormat="1" applyFont="1" applyBorder="1" applyAlignment="1">
      <alignment vertical="center" wrapText="1"/>
    </xf>
    <xf numFmtId="178" fontId="7" fillId="0" borderId="12" xfId="0" applyNumberFormat="1" applyFont="1" applyBorder="1" applyAlignment="1">
      <alignment vertical="center"/>
    </xf>
    <xf numFmtId="1" fontId="7" fillId="0" borderId="15" xfId="0" applyNumberFormat="1" applyFont="1" applyBorder="1" applyAlignment="1">
      <alignment vertical="center" wrapText="1"/>
    </xf>
    <xf numFmtId="1" fontId="7" fillId="0" borderId="18" xfId="0" applyNumberFormat="1" applyFont="1" applyBorder="1" applyAlignment="1">
      <alignment vertical="center"/>
    </xf>
    <xf numFmtId="1" fontId="7" fillId="0" borderId="1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" fontId="7" fillId="0" borderId="12" xfId="0" applyNumberFormat="1" applyFont="1" applyBorder="1" applyAlignment="1">
      <alignment horizontal="right" vertical="center"/>
    </xf>
    <xf numFmtId="49" fontId="7" fillId="0" borderId="16" xfId="0" applyNumberFormat="1" applyFont="1" applyBorder="1" applyAlignment="1">
      <alignment vertical="center"/>
    </xf>
    <xf numFmtId="1" fontId="7" fillId="0" borderId="16" xfId="0" applyNumberFormat="1" applyFont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178" fontId="0" fillId="0" borderId="16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vertical="center" wrapText="1"/>
    </xf>
    <xf numFmtId="44" fontId="7" fillId="0" borderId="11" xfId="0" applyNumberFormat="1" applyFont="1" applyBorder="1" applyAlignment="1">
      <alignment vertical="center" wrapText="1"/>
    </xf>
    <xf numFmtId="178" fontId="7" fillId="0" borderId="11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178" fontId="7" fillId="0" borderId="16" xfId="0" applyNumberFormat="1" applyFont="1" applyBorder="1" applyAlignment="1">
      <alignment vertical="center"/>
    </xf>
    <xf numFmtId="178" fontId="42" fillId="0" borderId="10" xfId="0" applyNumberFormat="1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vertical="center"/>
    </xf>
    <xf numFmtId="178" fontId="7" fillId="0" borderId="15" xfId="0" applyNumberFormat="1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4" fillId="0" borderId="16" xfId="0" applyFont="1" applyBorder="1" applyAlignment="1">
      <alignment horizontal="right"/>
    </xf>
    <xf numFmtId="0" fontId="14" fillId="0" borderId="17" xfId="0" applyFont="1" applyBorder="1" applyAlignment="1">
      <alignment horizontal="right"/>
    </xf>
    <xf numFmtId="0" fontId="14" fillId="0" borderId="14" xfId="0" applyFont="1" applyBorder="1" applyAlignment="1">
      <alignment horizontal="right"/>
    </xf>
    <xf numFmtId="0" fontId="13" fillId="0" borderId="0" xfId="0" applyFont="1" applyAlignment="1">
      <alignment wrapText="1"/>
    </xf>
    <xf numFmtId="0" fontId="7" fillId="0" borderId="10" xfId="0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82" fontId="7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/>
    </xf>
    <xf numFmtId="4" fontId="18" fillId="0" borderId="10" xfId="0" applyNumberFormat="1" applyFont="1" applyBorder="1" applyAlignment="1">
      <alignment/>
    </xf>
    <xf numFmtId="4" fontId="18" fillId="0" borderId="10" xfId="0" applyNumberFormat="1" applyFont="1" applyBorder="1" applyAlignment="1">
      <alignment horizontal="right"/>
    </xf>
    <xf numFmtId="3" fontId="18" fillId="0" borderId="10" xfId="0" applyNumberFormat="1" applyFont="1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 horizontal="right"/>
      <protection locked="0"/>
    </xf>
    <xf numFmtId="3" fontId="0" fillId="0" borderId="10" xfId="0" applyNumberFormat="1" applyBorder="1" applyAlignment="1" applyProtection="1">
      <alignment/>
      <protection locked="0"/>
    </xf>
    <xf numFmtId="3" fontId="18" fillId="0" borderId="10" xfId="0" applyNumberFormat="1" applyFont="1" applyBorder="1" applyAlignment="1" applyProtection="1">
      <alignment horizontal="right"/>
      <protection locked="0"/>
    </xf>
    <xf numFmtId="3" fontId="18" fillId="0" borderId="10" xfId="0" applyNumberFormat="1" applyFont="1" applyBorder="1" applyAlignment="1" applyProtection="1">
      <alignment/>
      <protection locked="0"/>
    </xf>
    <xf numFmtId="4" fontId="18" fillId="0" borderId="10" xfId="0" applyNumberFormat="1" applyFont="1" applyBorder="1" applyAlignment="1" applyProtection="1">
      <alignment/>
      <protection locked="0"/>
    </xf>
    <xf numFmtId="4" fontId="18" fillId="0" borderId="10" xfId="0" applyNumberFormat="1" applyFont="1" applyBorder="1" applyAlignment="1" applyProtection="1">
      <alignment horizontal="right"/>
      <protection locked="0"/>
    </xf>
    <xf numFmtId="3" fontId="0" fillId="0" borderId="10" xfId="0" applyNumberFormat="1" applyBorder="1" applyAlignment="1">
      <alignment horizontal="right"/>
    </xf>
    <xf numFmtId="49" fontId="7" fillId="0" borderId="18" xfId="0" applyNumberFormat="1" applyFont="1" applyBorder="1" applyAlignment="1">
      <alignment vertical="center"/>
    </xf>
    <xf numFmtId="178" fontId="7" fillId="0" borderId="18" xfId="0" applyNumberFormat="1" applyFont="1" applyBorder="1" applyAlignment="1">
      <alignment vertical="center" wrapText="1"/>
    </xf>
    <xf numFmtId="1" fontId="7" fillId="0" borderId="18" xfId="0" applyNumberFormat="1" applyFont="1" applyBorder="1" applyAlignment="1">
      <alignment horizontal="right" vertical="center"/>
    </xf>
    <xf numFmtId="1" fontId="7" fillId="0" borderId="17" xfId="0" applyNumberFormat="1" applyFont="1" applyBorder="1" applyAlignment="1">
      <alignment vertical="center"/>
    </xf>
    <xf numFmtId="1" fontId="42" fillId="0" borderId="14" xfId="0" applyNumberFormat="1" applyFont="1" applyBorder="1" applyAlignment="1">
      <alignment horizontal="right" vertical="center"/>
    </xf>
    <xf numFmtId="1" fontId="42" fillId="0" borderId="14" xfId="0" applyNumberFormat="1" applyFont="1" applyBorder="1" applyAlignment="1">
      <alignment vertical="center"/>
    </xf>
    <xf numFmtId="1" fontId="7" fillId="0" borderId="14" xfId="0" applyNumberFormat="1" applyFont="1" applyBorder="1" applyAlignment="1">
      <alignment vertical="center"/>
    </xf>
    <xf numFmtId="1" fontId="42" fillId="0" borderId="14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vertical="center"/>
    </xf>
    <xf numFmtId="178" fontId="7" fillId="0" borderId="10" xfId="0" applyNumberFormat="1" applyFont="1" applyBorder="1" applyAlignment="1">
      <alignment vertical="center" wrapText="1"/>
    </xf>
    <xf numFmtId="1" fontId="7" fillId="0" borderId="10" xfId="0" applyNumberFormat="1" applyFont="1" applyBorder="1" applyAlignment="1">
      <alignment horizontal="right" vertical="center"/>
    </xf>
    <xf numFmtId="1" fontId="7" fillId="0" borderId="10" xfId="0" applyNumberFormat="1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60" fillId="0" borderId="16" xfId="0" applyFont="1" applyBorder="1" applyAlignment="1">
      <alignment horizontal="left" vertical="top" wrapText="1"/>
    </xf>
    <xf numFmtId="49" fontId="61" fillId="0" borderId="10" xfId="0" applyNumberFormat="1" applyFont="1" applyBorder="1" applyAlignment="1">
      <alignment horizontal="center" vertical="center"/>
    </xf>
    <xf numFmtId="49" fontId="36" fillId="0" borderId="23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18" fillId="0" borderId="23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top" wrapText="1"/>
    </xf>
    <xf numFmtId="49" fontId="18" fillId="0" borderId="24" xfId="0" applyNumberFormat="1" applyFont="1" applyBorder="1" applyAlignment="1">
      <alignment horizontal="center" vertical="center" wrapText="1"/>
    </xf>
    <xf numFmtId="0" fontId="4" fillId="20" borderId="1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4" fillId="20" borderId="10" xfId="0" applyFont="1" applyFill="1" applyBorder="1" applyAlignment="1">
      <alignment horizontal="center" vertical="center" wrapText="1"/>
    </xf>
    <xf numFmtId="0" fontId="24" fillId="20" borderId="1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8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4" fillId="20" borderId="17" xfId="0" applyFont="1" applyFill="1" applyBorder="1" applyAlignment="1">
      <alignment horizontal="center" vertical="center"/>
    </xf>
    <xf numFmtId="0" fontId="4" fillId="20" borderId="16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9" fillId="20" borderId="17" xfId="0" applyFont="1" applyFill="1" applyBorder="1" applyAlignment="1">
      <alignment horizontal="center" vertical="center" wrapText="1"/>
    </xf>
    <xf numFmtId="0" fontId="9" fillId="20" borderId="16" xfId="0" applyFont="1" applyFill="1" applyBorder="1" applyAlignment="1">
      <alignment horizontal="center" vertical="center" wrapText="1"/>
    </xf>
    <xf numFmtId="0" fontId="9" fillId="20" borderId="14" xfId="0" applyFont="1" applyFill="1" applyBorder="1" applyAlignment="1">
      <alignment horizontal="center" vertical="center" wrapText="1"/>
    </xf>
    <xf numFmtId="0" fontId="9" fillId="2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9" fillId="20" borderId="10" xfId="0" applyFont="1" applyFill="1" applyBorder="1" applyAlignment="1">
      <alignment horizontal="center" vertical="center"/>
    </xf>
    <xf numFmtId="0" fontId="29" fillId="20" borderId="10" xfId="0" applyFont="1" applyFill="1" applyBorder="1" applyAlignment="1">
      <alignment horizontal="center" vertical="center" wrapText="1"/>
    </xf>
    <xf numFmtId="0" fontId="29" fillId="20" borderId="24" xfId="0" applyFont="1" applyFill="1" applyBorder="1" applyAlignment="1">
      <alignment horizontal="center" vertical="center" wrapText="1"/>
    </xf>
    <xf numFmtId="0" fontId="29" fillId="20" borderId="17" xfId="0" applyFont="1" applyFill="1" applyBorder="1" applyAlignment="1">
      <alignment horizontal="center" vertical="center" wrapText="1"/>
    </xf>
    <xf numFmtId="0" fontId="29" fillId="20" borderId="16" xfId="0" applyFont="1" applyFill="1" applyBorder="1" applyAlignment="1">
      <alignment horizontal="center" vertical="center" wrapText="1"/>
    </xf>
    <xf numFmtId="0" fontId="29" fillId="20" borderId="14" xfId="0" applyFont="1" applyFill="1" applyBorder="1" applyAlignment="1">
      <alignment horizontal="center" vertical="center" wrapText="1"/>
    </xf>
    <xf numFmtId="0" fontId="29" fillId="20" borderId="19" xfId="0" applyFont="1" applyFill="1" applyBorder="1" applyAlignment="1">
      <alignment horizontal="center" vertical="center" wrapText="1"/>
    </xf>
    <xf numFmtId="0" fontId="42" fillId="0" borderId="14" xfId="0" applyFont="1" applyBorder="1" applyAlignment="1">
      <alignment horizontal="left" vertical="center"/>
    </xf>
    <xf numFmtId="0" fontId="4" fillId="2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20" borderId="10" xfId="0" applyFont="1" applyFill="1" applyBorder="1" applyAlignment="1">
      <alignment horizontal="center" vertical="center"/>
    </xf>
    <xf numFmtId="0" fontId="4" fillId="20" borderId="17" xfId="0" applyFont="1" applyFill="1" applyBorder="1" applyAlignment="1">
      <alignment horizontal="center" vertical="center" wrapText="1"/>
    </xf>
    <xf numFmtId="0" fontId="4" fillId="20" borderId="16" xfId="0" applyFont="1" applyFill="1" applyBorder="1" applyAlignment="1">
      <alignment horizontal="center" vertical="center" wrapText="1"/>
    </xf>
    <xf numFmtId="0" fontId="4" fillId="20" borderId="1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24" fillId="20" borderId="16" xfId="0" applyFont="1" applyFill="1" applyBorder="1" applyAlignment="1">
      <alignment horizontal="center" vertical="center"/>
    </xf>
    <xf numFmtId="0" fontId="24" fillId="20" borderId="14" xfId="0" applyFont="1" applyFill="1" applyBorder="1" applyAlignment="1">
      <alignment horizontal="center" vertical="center"/>
    </xf>
    <xf numFmtId="0" fontId="24" fillId="20" borderId="10" xfId="0" applyFont="1" applyFill="1" applyBorder="1" applyAlignment="1">
      <alignment horizontal="center" vertical="center"/>
    </xf>
    <xf numFmtId="1" fontId="24" fillId="20" borderId="10" xfId="0" applyNumberFormat="1" applyFont="1" applyFill="1" applyBorder="1" applyAlignment="1">
      <alignment horizontal="center" vertical="center" wrapText="1"/>
    </xf>
    <xf numFmtId="1" fontId="24" fillId="20" borderId="10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24" fillId="20" borderId="20" xfId="0" applyFont="1" applyFill="1" applyBorder="1" applyAlignment="1">
      <alignment horizontal="center" vertical="center" wrapText="1"/>
    </xf>
    <xf numFmtId="0" fontId="24" fillId="20" borderId="34" xfId="0" applyFont="1" applyFill="1" applyBorder="1" applyAlignment="1">
      <alignment horizontal="center" vertical="center" wrapText="1"/>
    </xf>
    <xf numFmtId="0" fontId="24" fillId="20" borderId="35" xfId="0" applyFont="1" applyFill="1" applyBorder="1" applyAlignment="1">
      <alignment horizontal="center" vertical="center" wrapText="1"/>
    </xf>
    <xf numFmtId="0" fontId="31" fillId="20" borderId="17" xfId="0" applyFont="1" applyFill="1" applyBorder="1" applyAlignment="1">
      <alignment horizontal="center" vertical="center" wrapText="1"/>
    </xf>
    <xf numFmtId="0" fontId="31" fillId="20" borderId="14" xfId="0" applyFont="1" applyFill="1" applyBorder="1" applyAlignment="1">
      <alignment horizontal="center" vertical="center" wrapText="1"/>
    </xf>
    <xf numFmtId="0" fontId="32" fillId="2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4" fillId="20" borderId="17" xfId="0" applyFont="1" applyFill="1" applyBorder="1" applyAlignment="1">
      <alignment horizontal="center" vertical="center" wrapText="1"/>
    </xf>
    <xf numFmtId="0" fontId="24" fillId="20" borderId="16" xfId="0" applyFont="1" applyFill="1" applyBorder="1" applyAlignment="1">
      <alignment horizontal="center" vertical="center" wrapText="1"/>
    </xf>
    <xf numFmtId="0" fontId="24" fillId="20" borderId="14" xfId="0" applyFont="1" applyFill="1" applyBorder="1" applyAlignment="1">
      <alignment horizontal="center" vertical="center" wrapText="1"/>
    </xf>
    <xf numFmtId="0" fontId="24" fillId="20" borderId="23" xfId="0" applyFont="1" applyFill="1" applyBorder="1" applyAlignment="1">
      <alignment horizontal="center" vertical="center" wrapText="1"/>
    </xf>
    <xf numFmtId="0" fontId="24" fillId="20" borderId="19" xfId="0" applyFont="1" applyFill="1" applyBorder="1" applyAlignment="1">
      <alignment horizontal="center" vertical="center" wrapText="1"/>
    </xf>
    <xf numFmtId="0" fontId="24" fillId="20" borderId="24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view="pageLayout" workbookViewId="0" topLeftCell="B81">
      <selection activeCell="A133" sqref="A133:F410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42.375" style="0" customWidth="1"/>
    <col min="5" max="5" width="17.125" style="0" customWidth="1"/>
    <col min="6" max="6" width="16.375" style="0" customWidth="1"/>
  </cols>
  <sheetData>
    <row r="1" spans="2:4" ht="12.75" hidden="1">
      <c r="B1" s="1"/>
      <c r="C1" s="1"/>
      <c r="D1" s="1"/>
    </row>
    <row r="2" spans="1:6" ht="18">
      <c r="A2" s="355" t="s">
        <v>157</v>
      </c>
      <c r="B2" s="355"/>
      <c r="C2" s="355"/>
      <c r="D2" s="355"/>
      <c r="E2" s="355"/>
      <c r="F2" s="355"/>
    </row>
    <row r="3" spans="1:6" ht="18">
      <c r="A3" s="2"/>
      <c r="B3" s="2"/>
      <c r="C3" s="2"/>
      <c r="D3" s="2"/>
      <c r="E3" s="2"/>
      <c r="F3" s="2"/>
    </row>
    <row r="4" spans="1:5" ht="18">
      <c r="A4" s="172"/>
      <c r="B4" s="173"/>
      <c r="C4" s="173"/>
      <c r="D4" s="2"/>
      <c r="E4" s="174"/>
    </row>
    <row r="5" spans="1:6" ht="25.5">
      <c r="A5" s="175" t="s">
        <v>1</v>
      </c>
      <c r="B5" s="175" t="s">
        <v>2</v>
      </c>
      <c r="C5" s="175" t="s">
        <v>3</v>
      </c>
      <c r="D5" s="26" t="s">
        <v>4</v>
      </c>
      <c r="E5" s="26" t="s">
        <v>44</v>
      </c>
      <c r="F5" s="26" t="s">
        <v>45</v>
      </c>
    </row>
    <row r="6" spans="1:6" ht="12.75">
      <c r="A6" s="176">
        <v>1</v>
      </c>
      <c r="B6" s="176">
        <v>2</v>
      </c>
      <c r="C6" s="176">
        <v>3</v>
      </c>
      <c r="D6" s="14">
        <v>4</v>
      </c>
      <c r="E6" s="14">
        <v>5</v>
      </c>
      <c r="F6" s="14">
        <v>6</v>
      </c>
    </row>
    <row r="7" spans="1:6" ht="15">
      <c r="A7" s="334" t="s">
        <v>226</v>
      </c>
      <c r="B7" s="335"/>
      <c r="C7" s="336"/>
      <c r="D7" s="178" t="s">
        <v>227</v>
      </c>
      <c r="E7" s="229">
        <v>2500</v>
      </c>
      <c r="F7" s="230"/>
    </row>
    <row r="8" spans="1:6" ht="13.5">
      <c r="A8" s="337"/>
      <c r="B8" s="338" t="s">
        <v>234</v>
      </c>
      <c r="C8" s="339"/>
      <c r="D8" s="179" t="s">
        <v>389</v>
      </c>
      <c r="E8" s="229">
        <v>2500</v>
      </c>
      <c r="F8" s="231"/>
    </row>
    <row r="9" spans="1:6" ht="63.75">
      <c r="A9" s="180"/>
      <c r="B9" s="181"/>
      <c r="C9" s="182" t="s">
        <v>390</v>
      </c>
      <c r="D9" s="183" t="s">
        <v>391</v>
      </c>
      <c r="E9" s="232">
        <v>2500</v>
      </c>
      <c r="F9" s="233"/>
    </row>
    <row r="10" spans="1:6" ht="15">
      <c r="A10" s="177" t="s">
        <v>236</v>
      </c>
      <c r="B10" s="181"/>
      <c r="C10" s="182"/>
      <c r="D10" s="178" t="s">
        <v>237</v>
      </c>
      <c r="E10" s="229"/>
      <c r="F10" s="240">
        <v>1249000</v>
      </c>
    </row>
    <row r="11" spans="1:6" ht="13.5">
      <c r="A11" s="180"/>
      <c r="B11" s="338" t="s">
        <v>242</v>
      </c>
      <c r="C11" s="182"/>
      <c r="D11" s="179" t="s">
        <v>389</v>
      </c>
      <c r="E11" s="229"/>
      <c r="F11" s="240">
        <v>1249000</v>
      </c>
    </row>
    <row r="12" spans="1:6" ht="38.25">
      <c r="A12" s="180"/>
      <c r="B12" s="181"/>
      <c r="C12" s="182" t="s">
        <v>392</v>
      </c>
      <c r="D12" s="183" t="s">
        <v>393</v>
      </c>
      <c r="E12" s="232"/>
      <c r="F12" s="233">
        <v>1249000</v>
      </c>
    </row>
    <row r="13" spans="1:6" ht="15">
      <c r="A13" s="184" t="s">
        <v>244</v>
      </c>
      <c r="B13" s="185"/>
      <c r="C13" s="186"/>
      <c r="D13" s="187" t="s">
        <v>394</v>
      </c>
      <c r="E13" s="229">
        <v>23153</v>
      </c>
      <c r="F13" s="231">
        <v>445000</v>
      </c>
    </row>
    <row r="14" spans="1:6" ht="13.5">
      <c r="A14" s="188"/>
      <c r="B14" s="189" t="s">
        <v>246</v>
      </c>
      <c r="C14" s="190"/>
      <c r="D14" s="179" t="s">
        <v>235</v>
      </c>
      <c r="E14" s="229">
        <v>23153</v>
      </c>
      <c r="F14" s="229">
        <v>445000</v>
      </c>
    </row>
    <row r="15" spans="1:6" ht="25.5">
      <c r="A15" s="191"/>
      <c r="B15" s="191"/>
      <c r="C15" s="191" t="s">
        <v>395</v>
      </c>
      <c r="D15" s="192" t="s">
        <v>486</v>
      </c>
      <c r="E15" s="232">
        <v>23153</v>
      </c>
      <c r="F15" s="232"/>
    </row>
    <row r="16" spans="1:6" ht="12.75">
      <c r="A16" s="191"/>
      <c r="B16" s="191"/>
      <c r="C16" s="191" t="s">
        <v>396</v>
      </c>
      <c r="D16" s="193" t="s">
        <v>397</v>
      </c>
      <c r="E16" s="232"/>
      <c r="F16" s="232">
        <v>445000</v>
      </c>
    </row>
    <row r="17" spans="1:6" ht="15">
      <c r="A17" s="194" t="s">
        <v>247</v>
      </c>
      <c r="B17" s="191"/>
      <c r="C17" s="191"/>
      <c r="D17" s="187" t="s">
        <v>398</v>
      </c>
      <c r="E17" s="234">
        <v>3000</v>
      </c>
      <c r="F17" s="232"/>
    </row>
    <row r="18" spans="1:6" ht="12.75">
      <c r="A18" s="191"/>
      <c r="B18" s="191" t="s">
        <v>253</v>
      </c>
      <c r="C18" s="191"/>
      <c r="D18" s="193" t="s">
        <v>254</v>
      </c>
      <c r="E18" s="232">
        <v>3000</v>
      </c>
      <c r="F18" s="232"/>
    </row>
    <row r="19" spans="1:6" ht="37.5" customHeight="1">
      <c r="A19" s="191"/>
      <c r="B19" s="191"/>
      <c r="C19" s="191" t="s">
        <v>399</v>
      </c>
      <c r="D19" s="183" t="s">
        <v>400</v>
      </c>
      <c r="E19" s="232">
        <v>3000</v>
      </c>
      <c r="F19" s="232"/>
    </row>
    <row r="20" spans="1:6" ht="15">
      <c r="A20" s="195" t="s">
        <v>255</v>
      </c>
      <c r="B20" s="196"/>
      <c r="C20" s="196"/>
      <c r="D20" s="187" t="s">
        <v>256</v>
      </c>
      <c r="E20" s="229">
        <v>261449</v>
      </c>
      <c r="F20" s="230"/>
    </row>
    <row r="21" spans="1:6" ht="13.5">
      <c r="A21" s="196"/>
      <c r="B21" s="196" t="s">
        <v>257</v>
      </c>
      <c r="C21" s="196"/>
      <c r="D21" s="197" t="s">
        <v>258</v>
      </c>
      <c r="E21" s="229">
        <v>74657</v>
      </c>
      <c r="F21" s="226"/>
    </row>
    <row r="22" spans="1:6" ht="51">
      <c r="A22" s="191"/>
      <c r="B22" s="191"/>
      <c r="C22" s="191" t="s">
        <v>401</v>
      </c>
      <c r="D22" s="183" t="s">
        <v>402</v>
      </c>
      <c r="E22" s="232">
        <v>74057</v>
      </c>
      <c r="F22" s="233"/>
    </row>
    <row r="23" spans="1:6" ht="38.25">
      <c r="A23" s="191"/>
      <c r="B23" s="191"/>
      <c r="C23" s="191" t="s">
        <v>403</v>
      </c>
      <c r="D23" s="183" t="s">
        <v>404</v>
      </c>
      <c r="E23" s="232">
        <v>600</v>
      </c>
      <c r="F23" s="225"/>
    </row>
    <row r="24" spans="1:6" ht="13.5">
      <c r="A24" s="196"/>
      <c r="B24" s="196" t="s">
        <v>261</v>
      </c>
      <c r="C24" s="196"/>
      <c r="D24" s="179" t="s">
        <v>262</v>
      </c>
      <c r="E24" s="229">
        <v>186792</v>
      </c>
      <c r="F24" s="231"/>
    </row>
    <row r="25" spans="1:6" ht="63.75">
      <c r="A25" s="191"/>
      <c r="B25" s="191"/>
      <c r="C25" s="191" t="s">
        <v>390</v>
      </c>
      <c r="D25" s="183" t="s">
        <v>391</v>
      </c>
      <c r="E25" s="232">
        <v>96539</v>
      </c>
      <c r="F25" s="233"/>
    </row>
    <row r="26" spans="1:6" ht="12.75">
      <c r="A26" s="191"/>
      <c r="B26" s="191"/>
      <c r="C26" s="191" t="s">
        <v>405</v>
      </c>
      <c r="D26" s="198" t="s">
        <v>487</v>
      </c>
      <c r="E26" s="232">
        <v>70000</v>
      </c>
      <c r="F26" s="225"/>
    </row>
    <row r="27" spans="1:6" ht="12.75">
      <c r="A27" s="191"/>
      <c r="B27" s="191"/>
      <c r="C27" s="191" t="s">
        <v>406</v>
      </c>
      <c r="D27" s="198" t="s">
        <v>488</v>
      </c>
      <c r="E27" s="232">
        <v>19253</v>
      </c>
      <c r="F27" s="225"/>
    </row>
    <row r="28" spans="1:6" ht="12.75">
      <c r="A28" s="191"/>
      <c r="B28" s="191"/>
      <c r="C28" s="191" t="s">
        <v>407</v>
      </c>
      <c r="D28" s="198" t="s">
        <v>489</v>
      </c>
      <c r="E28" s="232">
        <v>1000</v>
      </c>
      <c r="F28" s="225"/>
    </row>
    <row r="29" spans="1:6" ht="60">
      <c r="A29" s="195" t="s">
        <v>266</v>
      </c>
      <c r="B29" s="196"/>
      <c r="C29" s="196"/>
      <c r="D29" s="178" t="s">
        <v>267</v>
      </c>
      <c r="E29" s="235">
        <v>1935</v>
      </c>
      <c r="F29" s="226"/>
    </row>
    <row r="30" spans="1:6" ht="38.25">
      <c r="A30" s="196"/>
      <c r="B30" s="196" t="s">
        <v>268</v>
      </c>
      <c r="C30" s="196"/>
      <c r="D30" s="199" t="s">
        <v>269</v>
      </c>
      <c r="E30" s="235">
        <v>1935</v>
      </c>
      <c r="F30" s="226"/>
    </row>
    <row r="31" spans="1:6" ht="51">
      <c r="A31" s="191"/>
      <c r="B31" s="191"/>
      <c r="C31" s="191" t="s">
        <v>401</v>
      </c>
      <c r="D31" s="183" t="s">
        <v>402</v>
      </c>
      <c r="E31" s="235">
        <v>1935</v>
      </c>
      <c r="F31" s="225"/>
    </row>
    <row r="32" spans="1:6" ht="75">
      <c r="A32" s="195" t="s">
        <v>408</v>
      </c>
      <c r="B32" s="196"/>
      <c r="C32" s="196"/>
      <c r="D32" s="178" t="s">
        <v>409</v>
      </c>
      <c r="E32" s="236">
        <v>14933114</v>
      </c>
      <c r="F32" s="226"/>
    </row>
    <row r="33" spans="1:6" ht="25.5">
      <c r="A33" s="196"/>
      <c r="B33" s="196" t="s">
        <v>410</v>
      </c>
      <c r="C33" s="196"/>
      <c r="D33" s="200" t="s">
        <v>411</v>
      </c>
      <c r="E33" s="236">
        <v>29200</v>
      </c>
      <c r="F33" s="226"/>
    </row>
    <row r="34" spans="1:6" ht="25.5">
      <c r="A34" s="191"/>
      <c r="B34" s="191"/>
      <c r="C34" s="191" t="s">
        <v>412</v>
      </c>
      <c r="D34" s="201" t="s">
        <v>413</v>
      </c>
      <c r="E34" s="235">
        <v>29000</v>
      </c>
      <c r="F34" s="237"/>
    </row>
    <row r="35" spans="1:6" ht="21" customHeight="1">
      <c r="A35" s="191"/>
      <c r="B35" s="191"/>
      <c r="C35" s="191" t="s">
        <v>414</v>
      </c>
      <c r="D35" s="202" t="s">
        <v>415</v>
      </c>
      <c r="E35" s="238">
        <v>200</v>
      </c>
      <c r="F35" s="225"/>
    </row>
    <row r="36" spans="1:6" ht="63.75">
      <c r="A36" s="196"/>
      <c r="B36" s="196" t="s">
        <v>416</v>
      </c>
      <c r="C36" s="196"/>
      <c r="D36" s="200" t="s">
        <v>417</v>
      </c>
      <c r="E36" s="236">
        <v>6783580</v>
      </c>
      <c r="F36" s="226"/>
    </row>
    <row r="37" spans="1:6" ht="12.75">
      <c r="A37" s="191"/>
      <c r="B37" s="191"/>
      <c r="C37" s="191" t="s">
        <v>418</v>
      </c>
      <c r="D37" s="193" t="s">
        <v>419</v>
      </c>
      <c r="E37" s="235">
        <v>6558000</v>
      </c>
      <c r="F37" s="225"/>
    </row>
    <row r="38" spans="1:6" ht="12.75">
      <c r="A38" s="191"/>
      <c r="B38" s="191"/>
      <c r="C38" s="191" t="s">
        <v>420</v>
      </c>
      <c r="D38" s="193" t="s">
        <v>421</v>
      </c>
      <c r="E38" s="235">
        <v>1580</v>
      </c>
      <c r="F38" s="225"/>
    </row>
    <row r="39" spans="1:6" ht="12.75">
      <c r="A39" s="191"/>
      <c r="B39" s="191"/>
      <c r="C39" s="191" t="s">
        <v>422</v>
      </c>
      <c r="D39" s="193" t="s">
        <v>423</v>
      </c>
      <c r="E39" s="235">
        <v>59000</v>
      </c>
      <c r="F39" s="225"/>
    </row>
    <row r="40" spans="1:6" ht="12.75">
      <c r="A40" s="191"/>
      <c r="B40" s="191"/>
      <c r="C40" s="191" t="s">
        <v>424</v>
      </c>
      <c r="D40" s="193" t="s">
        <v>425</v>
      </c>
      <c r="E40" s="235">
        <v>160000</v>
      </c>
      <c r="F40" s="225"/>
    </row>
    <row r="41" spans="1:6" ht="12.75">
      <c r="A41" s="191"/>
      <c r="B41" s="191"/>
      <c r="C41" s="191" t="s">
        <v>426</v>
      </c>
      <c r="D41" s="193" t="s">
        <v>427</v>
      </c>
      <c r="E41" s="235">
        <v>5000</v>
      </c>
      <c r="F41" s="225"/>
    </row>
    <row r="42" spans="1:6" ht="63.75">
      <c r="A42" s="196"/>
      <c r="B42" s="196" t="s">
        <v>428</v>
      </c>
      <c r="C42" s="196"/>
      <c r="D42" s="200" t="s">
        <v>429</v>
      </c>
      <c r="E42" s="236">
        <v>1222500</v>
      </c>
      <c r="F42" s="226"/>
    </row>
    <row r="43" spans="1:6" ht="12.75">
      <c r="A43" s="191"/>
      <c r="B43" s="191"/>
      <c r="C43" s="191" t="s">
        <v>418</v>
      </c>
      <c r="D43" s="193" t="s">
        <v>419</v>
      </c>
      <c r="E43" s="235">
        <v>470000</v>
      </c>
      <c r="F43" s="225"/>
    </row>
    <row r="44" spans="1:6" ht="12.75">
      <c r="A44" s="191"/>
      <c r="B44" s="191"/>
      <c r="C44" s="191" t="s">
        <v>420</v>
      </c>
      <c r="D44" s="193" t="s">
        <v>421</v>
      </c>
      <c r="E44" s="235">
        <v>155000</v>
      </c>
      <c r="F44" s="225"/>
    </row>
    <row r="45" spans="1:6" ht="12.75">
      <c r="A45" s="191"/>
      <c r="B45" s="191"/>
      <c r="C45" s="191" t="s">
        <v>422</v>
      </c>
      <c r="D45" s="193" t="s">
        <v>423</v>
      </c>
      <c r="E45" s="235">
        <v>38000</v>
      </c>
      <c r="F45" s="225"/>
    </row>
    <row r="46" spans="1:6" ht="12.75">
      <c r="A46" s="191"/>
      <c r="B46" s="191"/>
      <c r="C46" s="191" t="s">
        <v>424</v>
      </c>
      <c r="D46" s="193" t="s">
        <v>430</v>
      </c>
      <c r="E46" s="235">
        <v>389000</v>
      </c>
      <c r="F46" s="225"/>
    </row>
    <row r="47" spans="1:6" ht="12.75">
      <c r="A47" s="191"/>
      <c r="B47" s="191"/>
      <c r="C47" s="191" t="s">
        <v>431</v>
      </c>
      <c r="D47" s="193" t="s">
        <v>432</v>
      </c>
      <c r="E47" s="235">
        <v>16000</v>
      </c>
      <c r="F47" s="225"/>
    </row>
    <row r="48" spans="1:6" ht="12.75">
      <c r="A48" s="191"/>
      <c r="B48" s="191"/>
      <c r="C48" s="191" t="s">
        <v>433</v>
      </c>
      <c r="D48" s="193" t="s">
        <v>434</v>
      </c>
      <c r="E48" s="235">
        <v>22000</v>
      </c>
      <c r="F48" s="225"/>
    </row>
    <row r="49" spans="1:6" ht="12.75">
      <c r="A49" s="191"/>
      <c r="B49" s="191"/>
      <c r="C49" s="191" t="s">
        <v>426</v>
      </c>
      <c r="D49" s="193" t="s">
        <v>427</v>
      </c>
      <c r="E49" s="235">
        <v>120000</v>
      </c>
      <c r="F49" s="225"/>
    </row>
    <row r="50" spans="1:6" ht="12.75">
      <c r="A50" s="191"/>
      <c r="B50" s="191"/>
      <c r="C50" s="191" t="s">
        <v>414</v>
      </c>
      <c r="D50" s="202" t="s">
        <v>415</v>
      </c>
      <c r="E50" s="235">
        <v>12500</v>
      </c>
      <c r="F50" s="225"/>
    </row>
    <row r="51" spans="1:6" ht="38.25">
      <c r="A51" s="196"/>
      <c r="B51" s="196" t="s">
        <v>435</v>
      </c>
      <c r="C51" s="196"/>
      <c r="D51" s="200" t="s">
        <v>436</v>
      </c>
      <c r="E51" s="236">
        <v>195000</v>
      </c>
      <c r="F51" s="226"/>
    </row>
    <row r="52" spans="1:6" ht="12.75">
      <c r="A52" s="191"/>
      <c r="B52" s="191"/>
      <c r="C52" s="191" t="s">
        <v>437</v>
      </c>
      <c r="D52" s="193" t="s">
        <v>438</v>
      </c>
      <c r="E52" s="235">
        <v>40000</v>
      </c>
      <c r="F52" s="225"/>
    </row>
    <row r="53" spans="1:6" ht="12.75">
      <c r="A53" s="191"/>
      <c r="B53" s="191"/>
      <c r="C53" s="191" t="s">
        <v>439</v>
      </c>
      <c r="D53" s="203" t="s">
        <v>440</v>
      </c>
      <c r="E53" s="235">
        <v>130000</v>
      </c>
      <c r="F53" s="225"/>
    </row>
    <row r="54" spans="1:6" ht="38.25">
      <c r="A54" s="191"/>
      <c r="B54" s="191"/>
      <c r="C54" s="191" t="s">
        <v>441</v>
      </c>
      <c r="D54" s="183" t="s">
        <v>442</v>
      </c>
      <c r="E54" s="235">
        <v>25000</v>
      </c>
      <c r="F54" s="225"/>
    </row>
    <row r="55" spans="1:6" ht="12.75">
      <c r="A55" s="196"/>
      <c r="B55" s="196" t="s">
        <v>443</v>
      </c>
      <c r="C55" s="196"/>
      <c r="D55" s="200" t="s">
        <v>444</v>
      </c>
      <c r="E55" s="236">
        <v>873000</v>
      </c>
      <c r="F55" s="226"/>
    </row>
    <row r="56" spans="1:6" ht="12.75">
      <c r="A56" s="191"/>
      <c r="B56" s="191"/>
      <c r="C56" s="191" t="s">
        <v>445</v>
      </c>
      <c r="D56" s="193" t="s">
        <v>446</v>
      </c>
      <c r="E56" s="235">
        <v>870000</v>
      </c>
      <c r="F56" s="225"/>
    </row>
    <row r="57" spans="1:6" ht="12.75">
      <c r="A57" s="191"/>
      <c r="B57" s="191"/>
      <c r="C57" s="191" t="s">
        <v>447</v>
      </c>
      <c r="D57" s="193" t="s">
        <v>448</v>
      </c>
      <c r="E57" s="235">
        <v>3000</v>
      </c>
      <c r="F57" s="225"/>
    </row>
    <row r="58" spans="1:6" ht="25.5">
      <c r="A58" s="196"/>
      <c r="B58" s="196" t="s">
        <v>449</v>
      </c>
      <c r="C58" s="196"/>
      <c r="D58" s="200" t="s">
        <v>450</v>
      </c>
      <c r="E58" s="236">
        <v>5829834</v>
      </c>
      <c r="F58" s="226"/>
    </row>
    <row r="59" spans="1:6" ht="12.75">
      <c r="A59" s="191"/>
      <c r="B59" s="191"/>
      <c r="C59" s="191" t="s">
        <v>451</v>
      </c>
      <c r="D59" s="193" t="s">
        <v>452</v>
      </c>
      <c r="E59" s="235">
        <v>3329834</v>
      </c>
      <c r="F59" s="225"/>
    </row>
    <row r="60" spans="1:6" ht="12.75">
      <c r="A60" s="191"/>
      <c r="B60" s="191"/>
      <c r="C60" s="191" t="s">
        <v>453</v>
      </c>
      <c r="D60" s="193" t="s">
        <v>454</v>
      </c>
      <c r="E60" s="235">
        <v>2500000</v>
      </c>
      <c r="F60" s="225"/>
    </row>
    <row r="61" spans="1:6" ht="15">
      <c r="A61" s="195" t="s">
        <v>286</v>
      </c>
      <c r="B61" s="196"/>
      <c r="C61" s="196"/>
      <c r="D61" s="187" t="s">
        <v>287</v>
      </c>
      <c r="E61" s="236">
        <v>10937109</v>
      </c>
      <c r="F61" s="226"/>
    </row>
    <row r="62" spans="1:6" ht="25.5">
      <c r="A62" s="196"/>
      <c r="B62" s="196" t="s">
        <v>455</v>
      </c>
      <c r="C62" s="196"/>
      <c r="D62" s="200" t="s">
        <v>456</v>
      </c>
      <c r="E62" s="236">
        <v>9807886</v>
      </c>
      <c r="F62" s="226"/>
    </row>
    <row r="63" spans="1:6" ht="38.25">
      <c r="A63" s="191"/>
      <c r="B63" s="191"/>
      <c r="C63" s="191" t="s">
        <v>457</v>
      </c>
      <c r="D63" s="201" t="s">
        <v>458</v>
      </c>
      <c r="E63" s="235">
        <v>9807886</v>
      </c>
      <c r="F63" s="225"/>
    </row>
    <row r="64" spans="1:6" ht="25.5">
      <c r="A64" s="196"/>
      <c r="B64" s="196" t="s">
        <v>459</v>
      </c>
      <c r="C64" s="196"/>
      <c r="D64" s="200" t="s">
        <v>460</v>
      </c>
      <c r="E64" s="236">
        <v>830707</v>
      </c>
      <c r="F64" s="226"/>
    </row>
    <row r="65" spans="1:6" ht="38.25">
      <c r="A65" s="191"/>
      <c r="B65" s="191"/>
      <c r="C65" s="191" t="s">
        <v>457</v>
      </c>
      <c r="D65" s="201" t="s">
        <v>461</v>
      </c>
      <c r="E65" s="235">
        <v>830707</v>
      </c>
      <c r="F65" s="225"/>
    </row>
    <row r="66" spans="1:6" ht="25.5">
      <c r="A66" s="196"/>
      <c r="B66" s="196" t="s">
        <v>462</v>
      </c>
      <c r="C66" s="196"/>
      <c r="D66" s="200" t="s">
        <v>463</v>
      </c>
      <c r="E66" s="236">
        <v>298516</v>
      </c>
      <c r="F66" s="226"/>
    </row>
    <row r="67" spans="1:6" ht="38.25">
      <c r="A67" s="191"/>
      <c r="B67" s="191"/>
      <c r="C67" s="191" t="s">
        <v>457</v>
      </c>
      <c r="D67" s="201" t="s">
        <v>464</v>
      </c>
      <c r="E67" s="235">
        <v>298516</v>
      </c>
      <c r="F67" s="225"/>
    </row>
    <row r="68" spans="1:6" ht="15">
      <c r="A68" s="195" t="s">
        <v>290</v>
      </c>
      <c r="B68" s="196"/>
      <c r="C68" s="196"/>
      <c r="D68" s="187" t="s">
        <v>291</v>
      </c>
      <c r="E68" s="236">
        <v>605938</v>
      </c>
      <c r="F68" s="230"/>
    </row>
    <row r="69" spans="1:6" ht="12.75">
      <c r="A69" s="196"/>
      <c r="B69" s="196" t="s">
        <v>292</v>
      </c>
      <c r="C69" s="196"/>
      <c r="D69" s="204" t="s">
        <v>293</v>
      </c>
      <c r="E69" s="236">
        <v>10000</v>
      </c>
      <c r="F69" s="231"/>
    </row>
    <row r="70" spans="1:6" ht="51">
      <c r="A70" s="191"/>
      <c r="B70" s="191"/>
      <c r="C70" s="191" t="s">
        <v>390</v>
      </c>
      <c r="D70" s="201" t="s">
        <v>465</v>
      </c>
      <c r="E70" s="235">
        <v>10000</v>
      </c>
      <c r="F70" s="233"/>
    </row>
    <row r="71" spans="1:6" ht="12.75">
      <c r="A71" s="196"/>
      <c r="B71" s="196" t="s">
        <v>296</v>
      </c>
      <c r="C71" s="196"/>
      <c r="D71" s="205" t="s">
        <v>297</v>
      </c>
      <c r="E71" s="236">
        <v>187800</v>
      </c>
      <c r="F71" s="226"/>
    </row>
    <row r="72" spans="1:6" ht="12.75">
      <c r="A72" s="191"/>
      <c r="B72" s="191"/>
      <c r="C72" s="191" t="s">
        <v>405</v>
      </c>
      <c r="D72" s="198" t="s">
        <v>487</v>
      </c>
      <c r="E72" s="235">
        <v>187800</v>
      </c>
      <c r="F72" s="225"/>
    </row>
    <row r="73" spans="1:6" ht="12.75">
      <c r="A73" s="196"/>
      <c r="B73" s="196" t="s">
        <v>309</v>
      </c>
      <c r="C73" s="196"/>
      <c r="D73" s="205" t="s">
        <v>466</v>
      </c>
      <c r="E73" s="236">
        <v>408138</v>
      </c>
      <c r="F73" s="226"/>
    </row>
    <row r="74" spans="1:6" ht="12.75">
      <c r="A74" s="191"/>
      <c r="B74" s="191"/>
      <c r="C74" s="191" t="s">
        <v>405</v>
      </c>
      <c r="D74" s="201" t="s">
        <v>467</v>
      </c>
      <c r="E74" s="235">
        <v>408138</v>
      </c>
      <c r="F74" s="225"/>
    </row>
    <row r="75" spans="1:6" ht="15">
      <c r="A75" s="195" t="s">
        <v>317</v>
      </c>
      <c r="B75" s="196"/>
      <c r="C75" s="196"/>
      <c r="D75" s="187" t="s">
        <v>318</v>
      </c>
      <c r="E75" s="236">
        <v>4393500</v>
      </c>
      <c r="F75" s="226"/>
    </row>
    <row r="76" spans="1:6" ht="38.25">
      <c r="A76" s="196"/>
      <c r="B76" s="196" t="s">
        <v>321</v>
      </c>
      <c r="C76" s="196"/>
      <c r="D76" s="200" t="s">
        <v>468</v>
      </c>
      <c r="E76" s="236">
        <v>3899064</v>
      </c>
      <c r="F76" s="226"/>
    </row>
    <row r="77" spans="1:6" ht="38.25">
      <c r="A77" s="196"/>
      <c r="B77" s="196"/>
      <c r="C77" s="333" t="s">
        <v>469</v>
      </c>
      <c r="D77" s="332" t="s">
        <v>470</v>
      </c>
      <c r="E77" s="235">
        <v>4000</v>
      </c>
      <c r="F77" s="226"/>
    </row>
    <row r="78" spans="1:6" ht="51">
      <c r="A78" s="191"/>
      <c r="B78" s="206"/>
      <c r="C78" s="191" t="s">
        <v>401</v>
      </c>
      <c r="D78" s="192" t="s">
        <v>490</v>
      </c>
      <c r="E78" s="235">
        <v>3877064</v>
      </c>
      <c r="F78" s="225"/>
    </row>
    <row r="79" spans="1:6" ht="38.25">
      <c r="A79" s="191"/>
      <c r="B79" s="191"/>
      <c r="C79" s="191" t="s">
        <v>403</v>
      </c>
      <c r="D79" s="192" t="s">
        <v>491</v>
      </c>
      <c r="E79" s="235">
        <v>8000</v>
      </c>
      <c r="F79" s="225"/>
    </row>
    <row r="80" spans="1:6" ht="38.25">
      <c r="A80" s="191"/>
      <c r="B80" s="191"/>
      <c r="C80" s="191" t="s">
        <v>471</v>
      </c>
      <c r="D80" s="183" t="s">
        <v>472</v>
      </c>
      <c r="E80" s="235">
        <v>10000</v>
      </c>
      <c r="F80" s="225"/>
    </row>
    <row r="81" spans="1:6" ht="63.75">
      <c r="A81" s="196"/>
      <c r="B81" s="196" t="s">
        <v>323</v>
      </c>
      <c r="C81" s="196"/>
      <c r="D81" s="205" t="s">
        <v>473</v>
      </c>
      <c r="E81" s="236">
        <v>28422</v>
      </c>
      <c r="F81" s="226"/>
    </row>
    <row r="82" spans="1:6" ht="38.25">
      <c r="A82" s="191"/>
      <c r="B82" s="191"/>
      <c r="C82" s="191" t="s">
        <v>474</v>
      </c>
      <c r="D82" s="201" t="s">
        <v>597</v>
      </c>
      <c r="E82" s="235">
        <v>28422</v>
      </c>
      <c r="F82" s="225"/>
    </row>
    <row r="83" spans="1:6" ht="25.5">
      <c r="A83" s="196"/>
      <c r="B83" s="196" t="s">
        <v>325</v>
      </c>
      <c r="C83" s="196"/>
      <c r="D83" s="205" t="s">
        <v>326</v>
      </c>
      <c r="E83" s="236">
        <v>199649</v>
      </c>
      <c r="F83" s="226"/>
    </row>
    <row r="84" spans="1:6" ht="50.25" customHeight="1">
      <c r="A84" s="191"/>
      <c r="B84" s="191"/>
      <c r="C84" s="191" t="s">
        <v>474</v>
      </c>
      <c r="D84" s="201" t="s">
        <v>597</v>
      </c>
      <c r="E84" s="235">
        <v>199649</v>
      </c>
      <c r="F84" s="225"/>
    </row>
    <row r="85" spans="1:6" ht="12.75">
      <c r="A85" s="191"/>
      <c r="B85" s="191" t="s">
        <v>369</v>
      </c>
      <c r="C85" s="191"/>
      <c r="D85" s="205" t="s">
        <v>368</v>
      </c>
      <c r="E85" s="235">
        <v>116382</v>
      </c>
      <c r="F85" s="225"/>
    </row>
    <row r="86" spans="1:6" ht="38.25">
      <c r="A86" s="191"/>
      <c r="B86" s="191"/>
      <c r="C86" s="206" t="s">
        <v>474</v>
      </c>
      <c r="D86" s="201" t="s">
        <v>475</v>
      </c>
      <c r="E86" s="235">
        <v>116382</v>
      </c>
      <c r="F86" s="225"/>
    </row>
    <row r="87" spans="1:6" ht="12.75">
      <c r="A87" s="196"/>
      <c r="B87" s="196" t="s">
        <v>329</v>
      </c>
      <c r="C87" s="207"/>
      <c r="D87" s="200" t="s">
        <v>330</v>
      </c>
      <c r="E87" s="236">
        <v>120983</v>
      </c>
      <c r="F87" s="226"/>
    </row>
    <row r="88" spans="1:6" ht="38.25">
      <c r="A88" s="191"/>
      <c r="B88" s="191"/>
      <c r="C88" s="191" t="s">
        <v>474</v>
      </c>
      <c r="D88" s="201" t="s">
        <v>475</v>
      </c>
      <c r="E88" s="235">
        <v>120983</v>
      </c>
      <c r="F88" s="225"/>
    </row>
    <row r="89" spans="1:6" ht="25.5">
      <c r="A89" s="196"/>
      <c r="B89" s="196" t="s">
        <v>331</v>
      </c>
      <c r="C89" s="196"/>
      <c r="D89" s="205" t="s">
        <v>332</v>
      </c>
      <c r="E89" s="236">
        <v>29000</v>
      </c>
      <c r="F89" s="226"/>
    </row>
    <row r="90" spans="1:6" ht="12.75">
      <c r="A90" s="191"/>
      <c r="B90" s="191"/>
      <c r="C90" s="191" t="s">
        <v>405</v>
      </c>
      <c r="D90" s="198" t="s">
        <v>487</v>
      </c>
      <c r="E90" s="235">
        <v>29000</v>
      </c>
      <c r="F90" s="225"/>
    </row>
    <row r="91" spans="1:6" ht="30">
      <c r="A91" s="195" t="s">
        <v>492</v>
      </c>
      <c r="B91" s="191"/>
      <c r="C91" s="191"/>
      <c r="D91" s="187" t="s">
        <v>493</v>
      </c>
      <c r="E91" s="236">
        <v>2350</v>
      </c>
      <c r="F91" s="242"/>
    </row>
    <row r="92" spans="1:6" ht="12.75">
      <c r="A92" s="191"/>
      <c r="B92" s="196" t="s">
        <v>494</v>
      </c>
      <c r="C92" s="191"/>
      <c r="D92" s="205" t="s">
        <v>235</v>
      </c>
      <c r="E92" s="236">
        <v>2350</v>
      </c>
      <c r="F92" s="225"/>
    </row>
    <row r="93" spans="1:6" ht="29.25" customHeight="1">
      <c r="A93" s="191"/>
      <c r="B93" s="191"/>
      <c r="C93" s="191" t="s">
        <v>495</v>
      </c>
      <c r="D93" s="201" t="s">
        <v>496</v>
      </c>
      <c r="E93" s="235">
        <v>2071.06</v>
      </c>
      <c r="F93" s="225"/>
    </row>
    <row r="94" spans="1:6" ht="29.25" customHeight="1">
      <c r="A94" s="191"/>
      <c r="B94" s="191"/>
      <c r="C94" s="191" t="s">
        <v>497</v>
      </c>
      <c r="D94" s="201" t="s">
        <v>496</v>
      </c>
      <c r="E94" s="235">
        <v>278.94</v>
      </c>
      <c r="F94" s="225"/>
    </row>
    <row r="95" spans="1:6" ht="30">
      <c r="A95" s="195" t="s">
        <v>338</v>
      </c>
      <c r="B95" s="195"/>
      <c r="C95" s="195"/>
      <c r="D95" s="178" t="s">
        <v>339</v>
      </c>
      <c r="E95" s="236">
        <v>3000</v>
      </c>
      <c r="F95" s="236">
        <v>1421360</v>
      </c>
    </row>
    <row r="96" spans="1:6" ht="13.5">
      <c r="A96" s="196"/>
      <c r="B96" s="196" t="s">
        <v>340</v>
      </c>
      <c r="C96" s="196"/>
      <c r="D96" s="208" t="s">
        <v>476</v>
      </c>
      <c r="E96" s="236"/>
      <c r="F96" s="226">
        <v>916707</v>
      </c>
    </row>
    <row r="97" spans="1:6" ht="12.75">
      <c r="A97" s="191"/>
      <c r="B97" s="191"/>
      <c r="C97" s="191" t="s">
        <v>477</v>
      </c>
      <c r="D97" s="193" t="s">
        <v>478</v>
      </c>
      <c r="E97" s="239"/>
      <c r="F97" s="225">
        <v>916707</v>
      </c>
    </row>
    <row r="98" spans="1:6" ht="27">
      <c r="A98" s="191"/>
      <c r="B98" s="196" t="s">
        <v>479</v>
      </c>
      <c r="C98" s="191"/>
      <c r="D98" s="208" t="s">
        <v>480</v>
      </c>
      <c r="E98" s="239">
        <v>3000</v>
      </c>
      <c r="F98" s="225"/>
    </row>
    <row r="99" spans="1:7" ht="12.75">
      <c r="A99" s="191"/>
      <c r="B99" s="191"/>
      <c r="C99" s="191" t="s">
        <v>481</v>
      </c>
      <c r="D99" s="193" t="s">
        <v>482</v>
      </c>
      <c r="E99" s="239">
        <v>3000</v>
      </c>
      <c r="F99" s="225"/>
      <c r="G99" s="241"/>
    </row>
    <row r="100" spans="1:6" ht="13.5">
      <c r="A100" s="191"/>
      <c r="B100" s="196" t="s">
        <v>346</v>
      </c>
      <c r="C100" s="191"/>
      <c r="D100" s="208" t="s">
        <v>483</v>
      </c>
      <c r="E100" s="236"/>
      <c r="F100" s="225">
        <v>504653</v>
      </c>
    </row>
    <row r="101" spans="1:6" ht="12.75">
      <c r="A101" s="191"/>
      <c r="B101" s="191"/>
      <c r="C101" s="191" t="s">
        <v>477</v>
      </c>
      <c r="D101" s="193" t="s">
        <v>478</v>
      </c>
      <c r="E101" s="239"/>
      <c r="F101" s="225">
        <v>504653</v>
      </c>
    </row>
    <row r="102" spans="1:6" ht="30">
      <c r="A102" s="195" t="s">
        <v>347</v>
      </c>
      <c r="B102" s="191"/>
      <c r="C102" s="191"/>
      <c r="D102" s="178" t="s">
        <v>348</v>
      </c>
      <c r="E102" s="236">
        <v>22000</v>
      </c>
      <c r="F102" s="225"/>
    </row>
    <row r="103" spans="1:6" ht="12.75">
      <c r="A103" s="191"/>
      <c r="B103" s="196" t="s">
        <v>351</v>
      </c>
      <c r="C103" s="191"/>
      <c r="D103" s="205" t="s">
        <v>484</v>
      </c>
      <c r="E103" s="236">
        <v>22000</v>
      </c>
      <c r="F103" s="225"/>
    </row>
    <row r="104" spans="1:6" ht="12.75">
      <c r="A104" s="191"/>
      <c r="B104" s="191"/>
      <c r="C104" s="191" t="s">
        <v>405</v>
      </c>
      <c r="D104" s="193" t="s">
        <v>467</v>
      </c>
      <c r="E104" s="239">
        <v>22000</v>
      </c>
      <c r="F104" s="225"/>
    </row>
    <row r="105" spans="1:6" ht="18.75">
      <c r="A105" s="209"/>
      <c r="B105" s="210"/>
      <c r="C105" s="210"/>
      <c r="D105" s="211" t="s">
        <v>485</v>
      </c>
      <c r="E105" s="236">
        <v>31189048</v>
      </c>
      <c r="F105" s="231">
        <v>3115360</v>
      </c>
    </row>
    <row r="106" spans="1:5" ht="12.75">
      <c r="A106" s="172"/>
      <c r="B106" s="212"/>
      <c r="C106" s="213"/>
      <c r="D106" s="1"/>
      <c r="E106" s="174"/>
    </row>
    <row r="107" spans="1:5" ht="12.75">
      <c r="A107" s="172"/>
      <c r="B107" s="213"/>
      <c r="C107" s="213"/>
      <c r="D107" s="1"/>
      <c r="E107" s="174"/>
    </row>
    <row r="108" spans="1:5" ht="12.75" customHeight="1">
      <c r="A108" s="172"/>
      <c r="B108" s="213"/>
      <c r="C108" s="213"/>
      <c r="D108" s="1"/>
      <c r="E108" s="174"/>
    </row>
    <row r="109" spans="1:5" ht="12.75">
      <c r="A109" s="172"/>
      <c r="B109" s="213"/>
      <c r="C109" s="213"/>
      <c r="D109" s="1"/>
      <c r="E109" s="174"/>
    </row>
    <row r="110" spans="1:5" ht="12.75">
      <c r="A110" s="172"/>
      <c r="B110" s="213"/>
      <c r="C110" s="213"/>
      <c r="D110" s="1"/>
      <c r="E110" s="174"/>
    </row>
    <row r="111" spans="1:5" ht="12.75">
      <c r="A111" s="172"/>
      <c r="B111" s="213"/>
      <c r="C111" s="213"/>
      <c r="D111" s="1"/>
      <c r="E111" s="174"/>
    </row>
    <row r="112" spans="1:5" ht="12.75">
      <c r="A112" s="172"/>
      <c r="B112" s="213"/>
      <c r="C112" s="213"/>
      <c r="D112" s="1"/>
      <c r="E112" s="174"/>
    </row>
    <row r="113" spans="1:5" ht="12.75">
      <c r="A113" s="172"/>
      <c r="B113" s="213"/>
      <c r="C113" s="213"/>
      <c r="D113" s="1"/>
      <c r="E113" s="174"/>
    </row>
    <row r="114" spans="1:5" ht="12.75">
      <c r="A114" s="172"/>
      <c r="B114" s="213"/>
      <c r="C114" s="213"/>
      <c r="D114" s="1"/>
      <c r="E114" s="174"/>
    </row>
    <row r="115" spans="1:5" ht="12.75">
      <c r="A115" s="172"/>
      <c r="B115" s="213"/>
      <c r="C115" s="213"/>
      <c r="D115" s="1"/>
      <c r="E115" s="174"/>
    </row>
    <row r="116" spans="1:5" ht="12.75">
      <c r="A116" s="172"/>
      <c r="B116" s="213"/>
      <c r="C116" s="213"/>
      <c r="D116" s="1"/>
      <c r="E116" s="174"/>
    </row>
    <row r="117" spans="1:5" ht="12.75">
      <c r="A117" s="172"/>
      <c r="B117" s="213"/>
      <c r="C117" s="213"/>
      <c r="D117" s="1"/>
      <c r="E117" s="174"/>
    </row>
    <row r="118" spans="1:5" ht="12.75">
      <c r="A118" s="172"/>
      <c r="B118" s="213"/>
      <c r="C118" s="213"/>
      <c r="D118" s="1"/>
      <c r="E118" s="174"/>
    </row>
    <row r="119" spans="1:5" ht="12.75">
      <c r="A119" s="172"/>
      <c r="B119" s="213"/>
      <c r="C119" s="213"/>
      <c r="D119" s="1"/>
      <c r="E119" s="174"/>
    </row>
    <row r="120" spans="1:5" ht="12.75">
      <c r="A120" s="172"/>
      <c r="B120" s="213"/>
      <c r="C120" s="213"/>
      <c r="D120" s="1"/>
      <c r="E120" s="174"/>
    </row>
    <row r="121" spans="1:5" ht="12.75">
      <c r="A121" s="172"/>
      <c r="B121" s="213"/>
      <c r="C121" s="213"/>
      <c r="D121" s="1"/>
      <c r="E121" s="174"/>
    </row>
    <row r="122" spans="1:5" ht="12.75">
      <c r="A122" s="172"/>
      <c r="B122" s="213"/>
      <c r="C122" s="213"/>
      <c r="D122" s="1"/>
      <c r="E122" s="174"/>
    </row>
    <row r="123" spans="1:5" ht="12.75">
      <c r="A123" s="172"/>
      <c r="B123" s="213"/>
      <c r="C123" s="213"/>
      <c r="D123" s="1"/>
      <c r="E123" s="174"/>
    </row>
    <row r="124" spans="1:5" ht="12.75">
      <c r="A124" s="172"/>
      <c r="B124" s="213"/>
      <c r="C124" s="213"/>
      <c r="D124" s="1"/>
      <c r="E124" s="174"/>
    </row>
    <row r="125" spans="1:5" ht="12.75">
      <c r="A125" s="172"/>
      <c r="B125" s="213"/>
      <c r="C125" s="213"/>
      <c r="D125" s="1"/>
      <c r="E125" s="174"/>
    </row>
    <row r="126" spans="1:5" ht="12.75">
      <c r="A126" s="172"/>
      <c r="B126" s="213"/>
      <c r="C126" s="213"/>
      <c r="D126" s="1"/>
      <c r="E126" s="174"/>
    </row>
    <row r="127" spans="1:5" ht="12.75">
      <c r="A127" s="172"/>
      <c r="B127" s="213"/>
      <c r="C127" s="213"/>
      <c r="D127" s="1"/>
      <c r="E127" s="174"/>
    </row>
    <row r="128" spans="1:5" ht="12.75">
      <c r="A128" s="172"/>
      <c r="B128" s="213"/>
      <c r="C128" s="213"/>
      <c r="D128" s="1"/>
      <c r="E128" s="174"/>
    </row>
    <row r="129" spans="1:5" ht="12.75">
      <c r="A129" s="172"/>
      <c r="B129" s="213"/>
      <c r="C129" s="213"/>
      <c r="D129" s="1"/>
      <c r="E129" s="174"/>
    </row>
    <row r="130" spans="1:5" ht="12.75">
      <c r="A130" s="172"/>
      <c r="B130" s="172"/>
      <c r="C130" s="172"/>
      <c r="E130" s="174"/>
    </row>
    <row r="131" spans="1:5" ht="12.75">
      <c r="A131" s="172"/>
      <c r="B131" s="172"/>
      <c r="C131" s="172"/>
      <c r="E131" s="174"/>
    </row>
    <row r="132" spans="1:5" ht="12.75">
      <c r="A132" s="172"/>
      <c r="B132" s="172"/>
      <c r="C132" s="172"/>
      <c r="E132" s="174"/>
    </row>
    <row r="148" ht="37.5" customHeight="1"/>
    <row r="164" ht="21" customHeight="1"/>
  </sheetData>
  <sheetProtection/>
  <mergeCells count="1">
    <mergeCell ref="A2:F2"/>
  </mergeCells>
  <printOptions horizontalCentered="1"/>
  <pageMargins left="0.5511811023622047" right="0.5511811023622047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1
do uchwały Rady Miejskiej nr ......
dnia 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9"/>
  <sheetViews>
    <sheetView view="pageLayout" workbookViewId="0" topLeftCell="A1">
      <selection activeCell="A10" sqref="A10:D10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5.875" style="1" customWidth="1"/>
    <col min="8" max="8" width="14.25390625" style="0" customWidth="1"/>
    <col min="9" max="9" width="11.75390625" style="0" customWidth="1"/>
    <col min="10" max="10" width="14.375" style="0" customWidth="1"/>
    <col min="76" max="16384" width="9.125" style="1" customWidth="1"/>
  </cols>
  <sheetData>
    <row r="1" spans="1:10" ht="45" customHeight="1">
      <c r="A1" s="350" t="s">
        <v>174</v>
      </c>
      <c r="B1" s="350"/>
      <c r="C1" s="350"/>
      <c r="D1" s="350"/>
      <c r="E1" s="350"/>
      <c r="F1" s="350"/>
      <c r="G1" s="350"/>
      <c r="H1" s="350"/>
      <c r="I1" s="350"/>
      <c r="J1" s="350"/>
    </row>
    <row r="2" spans="1:6" ht="15.75">
      <c r="A2" s="6"/>
      <c r="B2" s="6"/>
      <c r="C2" s="6"/>
      <c r="D2" s="6"/>
      <c r="E2" s="6"/>
      <c r="F2" s="6"/>
    </row>
    <row r="3" spans="1:10" ht="13.5" customHeight="1">
      <c r="A3" s="4"/>
      <c r="B3" s="4"/>
      <c r="C3" s="4"/>
      <c r="D3" s="4"/>
      <c r="E3" s="4"/>
      <c r="F3" s="4"/>
      <c r="J3" s="23" t="s">
        <v>14</v>
      </c>
    </row>
    <row r="4" spans="1:10" ht="20.25" customHeight="1">
      <c r="A4" s="372" t="s">
        <v>1</v>
      </c>
      <c r="B4" s="351" t="s">
        <v>2</v>
      </c>
      <c r="C4" s="351" t="s">
        <v>3</v>
      </c>
      <c r="D4" s="370" t="s">
        <v>35</v>
      </c>
      <c r="E4" s="370" t="s">
        <v>34</v>
      </c>
      <c r="F4" s="370" t="s">
        <v>27</v>
      </c>
      <c r="G4" s="370"/>
      <c r="H4" s="370"/>
      <c r="I4" s="370"/>
      <c r="J4" s="370"/>
    </row>
    <row r="5" spans="1:10" ht="18" customHeight="1">
      <c r="A5" s="372"/>
      <c r="B5" s="352"/>
      <c r="C5" s="352"/>
      <c r="D5" s="372"/>
      <c r="E5" s="370"/>
      <c r="F5" s="370" t="s">
        <v>32</v>
      </c>
      <c r="G5" s="370" t="s">
        <v>5</v>
      </c>
      <c r="H5" s="370"/>
      <c r="I5" s="370"/>
      <c r="J5" s="370" t="s">
        <v>33</v>
      </c>
    </row>
    <row r="6" spans="1:10" ht="69" customHeight="1">
      <c r="A6" s="372"/>
      <c r="B6" s="340"/>
      <c r="C6" s="340"/>
      <c r="D6" s="372"/>
      <c r="E6" s="370"/>
      <c r="F6" s="370"/>
      <c r="G6" s="8" t="s">
        <v>73</v>
      </c>
      <c r="H6" s="8" t="s">
        <v>31</v>
      </c>
      <c r="I6" s="8" t="s">
        <v>74</v>
      </c>
      <c r="J6" s="370"/>
    </row>
    <row r="7" spans="1:10" ht="8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</row>
    <row r="8" spans="1:10" ht="19.5" customHeight="1">
      <c r="A8" s="11">
        <v>710</v>
      </c>
      <c r="B8" s="11">
        <v>71035</v>
      </c>
      <c r="C8" s="11">
        <v>2020</v>
      </c>
      <c r="D8" s="214">
        <v>3000</v>
      </c>
      <c r="E8" s="214">
        <v>3000</v>
      </c>
      <c r="F8" s="214">
        <v>3000</v>
      </c>
      <c r="G8" s="214"/>
      <c r="H8" s="214"/>
      <c r="I8" s="214">
        <v>3000</v>
      </c>
      <c r="J8" s="214"/>
    </row>
    <row r="9" spans="1:10" ht="19.5" customHeight="1">
      <c r="A9" s="13"/>
      <c r="B9" s="13"/>
      <c r="C9" s="13"/>
      <c r="D9" s="215">
        <v>3000</v>
      </c>
      <c r="E9" s="215">
        <v>3000</v>
      </c>
      <c r="F9" s="215">
        <v>3000</v>
      </c>
      <c r="G9" s="215"/>
      <c r="H9" s="215"/>
      <c r="I9" s="215">
        <v>3000</v>
      </c>
      <c r="J9" s="215"/>
    </row>
    <row r="10" spans="1:10" ht="24.75" customHeight="1">
      <c r="A10" s="341" t="s">
        <v>39</v>
      </c>
      <c r="B10" s="341"/>
      <c r="C10" s="341"/>
      <c r="D10" s="341"/>
      <c r="E10" s="10"/>
      <c r="F10" s="10"/>
      <c r="G10" s="10"/>
      <c r="H10" s="10"/>
      <c r="I10" s="10"/>
      <c r="J10" s="10"/>
    </row>
    <row r="15" ht="12.75">
      <c r="K15" s="1"/>
    </row>
    <row r="16" ht="12.75">
      <c r="K16" s="1"/>
    </row>
    <row r="17" ht="12.75">
      <c r="K17" s="1"/>
    </row>
    <row r="18" ht="12.75">
      <c r="K18" s="1"/>
    </row>
    <row r="19" ht="12.75">
      <c r="K19" s="1"/>
    </row>
  </sheetData>
  <sheetProtection/>
  <mergeCells count="11">
    <mergeCell ref="A10:D10"/>
    <mergeCell ref="A1:J1"/>
    <mergeCell ref="E4:E6"/>
    <mergeCell ref="F4:J4"/>
    <mergeCell ref="F5:F6"/>
    <mergeCell ref="G5:I5"/>
    <mergeCell ref="J5:J6"/>
    <mergeCell ref="A4:A6"/>
    <mergeCell ref="B4:B6"/>
    <mergeCell ref="C4:C6"/>
    <mergeCell ref="D4:D6"/>
  </mergeCells>
  <printOptions horizontalCentered="1"/>
  <pageMargins left="0.5905511811023623" right="0.5905511811023623" top="1.062992125984252" bottom="0.3937007874015748" header="0.5118110236220472" footer="0.5118110236220472"/>
  <pageSetup horizontalDpi="600" verticalDpi="600" orientation="landscape" paperSize="9" r:id="rId1"/>
  <headerFooter alignWithMargins="0">
    <oddHeader>&amp;RZałącznik nr &amp;A
do uchwały Rady Miejskiej nr ...............
z dnia ..............................</oddHeader>
    <oddFooter>&amp;C15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D14"/>
  <sheetViews>
    <sheetView view="pageLayout" workbookViewId="0" topLeftCell="A1">
      <selection activeCell="M10" sqref="M10"/>
    </sheetView>
  </sheetViews>
  <sheetFormatPr defaultColWidth="9.00390625" defaultRowHeight="12.75"/>
  <cols>
    <col min="1" max="1" width="18.625" style="1" customWidth="1"/>
    <col min="2" max="2" width="7.25390625" style="1" customWidth="1"/>
    <col min="3" max="3" width="9.00390625" style="1" customWidth="1"/>
    <col min="4" max="4" width="7.375" style="1" customWidth="1"/>
    <col min="5" max="5" width="5.375" style="27" customWidth="1"/>
    <col min="6" max="6" width="11.375" style="1" customWidth="1"/>
    <col min="7" max="7" width="11.25390625" style="1" customWidth="1"/>
    <col min="8" max="8" width="8.875" style="1" customWidth="1"/>
    <col min="9" max="9" width="11.125" style="0" customWidth="1"/>
    <col min="10" max="10" width="8.25390625" style="0" customWidth="1"/>
    <col min="11" max="11" width="10.75390625" style="0" customWidth="1"/>
    <col min="12" max="12" width="10.00390625" style="0" customWidth="1"/>
    <col min="13" max="13" width="10.25390625" style="0" customWidth="1"/>
    <col min="83" max="16384" width="9.125" style="1" customWidth="1"/>
  </cols>
  <sheetData>
    <row r="1" spans="1:13" ht="45" customHeight="1">
      <c r="A1" s="350" t="s">
        <v>380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7"/>
    </row>
    <row r="2" ht="12.75">
      <c r="M2" s="23" t="s">
        <v>14</v>
      </c>
    </row>
    <row r="3" spans="1:78" s="85" customFormat="1" ht="20.25" customHeight="1">
      <c r="A3" s="343" t="s">
        <v>15</v>
      </c>
      <c r="B3" s="381" t="s">
        <v>1</v>
      </c>
      <c r="C3" s="343" t="s">
        <v>2</v>
      </c>
      <c r="D3" s="342" t="s">
        <v>46</v>
      </c>
      <c r="E3" s="382" t="s">
        <v>3</v>
      </c>
      <c r="F3" s="342" t="s">
        <v>34</v>
      </c>
      <c r="G3" s="342" t="s">
        <v>27</v>
      </c>
      <c r="H3" s="342"/>
      <c r="I3" s="342"/>
      <c r="J3" s="342"/>
      <c r="K3" s="342"/>
      <c r="L3" s="342"/>
      <c r="M3" s="342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</row>
    <row r="4" spans="1:78" s="85" customFormat="1" ht="18" customHeight="1">
      <c r="A4" s="379"/>
      <c r="B4" s="381"/>
      <c r="C4" s="379"/>
      <c r="D4" s="381"/>
      <c r="E4" s="383"/>
      <c r="F4" s="342"/>
      <c r="G4" s="342" t="s">
        <v>32</v>
      </c>
      <c r="H4" s="342" t="s">
        <v>5</v>
      </c>
      <c r="I4" s="342"/>
      <c r="J4" s="342"/>
      <c r="K4" s="342"/>
      <c r="L4" s="342"/>
      <c r="M4" s="342" t="s">
        <v>33</v>
      </c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</row>
    <row r="5" spans="1:78" s="85" customFormat="1" ht="76.5" customHeight="1">
      <c r="A5" s="380"/>
      <c r="B5" s="381"/>
      <c r="C5" s="380"/>
      <c r="D5" s="381"/>
      <c r="E5" s="383"/>
      <c r="F5" s="342"/>
      <c r="G5" s="342"/>
      <c r="H5" s="88" t="s">
        <v>49</v>
      </c>
      <c r="I5" s="88" t="s">
        <v>28</v>
      </c>
      <c r="J5" s="88" t="s">
        <v>503</v>
      </c>
      <c r="K5" s="88" t="s">
        <v>30</v>
      </c>
      <c r="L5" s="88" t="s">
        <v>50</v>
      </c>
      <c r="M5" s="342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</row>
    <row r="6" spans="1:82" ht="8.25" customHeigh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CA6" s="1"/>
      <c r="CB6" s="1"/>
      <c r="CC6" s="1"/>
      <c r="CD6" s="1"/>
    </row>
    <row r="7" spans="1:82" ht="50.25" customHeight="1">
      <c r="A7" s="384" t="s">
        <v>47</v>
      </c>
      <c r="B7" s="385"/>
      <c r="C7" s="386"/>
      <c r="D7" s="32"/>
      <c r="E7" s="33"/>
      <c r="F7" s="34"/>
      <c r="G7" s="34"/>
      <c r="H7" s="34"/>
      <c r="I7" s="34"/>
      <c r="J7" s="34"/>
      <c r="K7" s="34"/>
      <c r="L7" s="34"/>
      <c r="M7" s="34"/>
      <c r="CA7" s="1"/>
      <c r="CB7" s="1"/>
      <c r="CC7" s="1"/>
      <c r="CD7" s="1"/>
    </row>
    <row r="8" spans="1:82" ht="19.5" customHeight="1">
      <c r="A8" s="13"/>
      <c r="B8" s="13"/>
      <c r="C8" s="13"/>
      <c r="D8" s="13"/>
      <c r="E8" s="30"/>
      <c r="F8" s="31"/>
      <c r="G8" s="31"/>
      <c r="H8" s="31"/>
      <c r="I8" s="31"/>
      <c r="J8" s="31"/>
      <c r="K8" s="31"/>
      <c r="L8" s="31"/>
      <c r="M8" s="31"/>
      <c r="CA8" s="1"/>
      <c r="CB8" s="1"/>
      <c r="CC8" s="1"/>
      <c r="CD8" s="1"/>
    </row>
    <row r="9" spans="1:82" ht="51.75" customHeight="1">
      <c r="A9" s="387" t="s">
        <v>48</v>
      </c>
      <c r="B9" s="388"/>
      <c r="C9" s="389"/>
      <c r="D9" s="32"/>
      <c r="E9" s="33"/>
      <c r="F9" s="34"/>
      <c r="G9" s="34"/>
      <c r="H9" s="34"/>
      <c r="I9" s="34"/>
      <c r="J9" s="34"/>
      <c r="K9" s="34"/>
      <c r="L9" s="34"/>
      <c r="M9" s="34"/>
      <c r="CA9" s="1"/>
      <c r="CB9" s="1"/>
      <c r="CC9" s="1"/>
      <c r="CD9" s="1"/>
    </row>
    <row r="10" spans="1:82" ht="19.5" customHeight="1">
      <c r="A10" s="13"/>
      <c r="B10" s="13"/>
      <c r="C10" s="13"/>
      <c r="D10" s="13"/>
      <c r="E10" s="30"/>
      <c r="F10" s="31"/>
      <c r="G10" s="31"/>
      <c r="H10" s="31"/>
      <c r="I10" s="31"/>
      <c r="J10" s="31"/>
      <c r="K10" s="31"/>
      <c r="L10" s="31"/>
      <c r="M10" s="31"/>
      <c r="CA10" s="1"/>
      <c r="CB10" s="1"/>
      <c r="CC10" s="1"/>
      <c r="CD10" s="1"/>
    </row>
    <row r="11" spans="1:82" ht="51.75" customHeight="1">
      <c r="A11" s="384" t="s">
        <v>499</v>
      </c>
      <c r="B11" s="390"/>
      <c r="C11" s="391"/>
      <c r="D11" s="32"/>
      <c r="E11" s="33"/>
      <c r="F11" s="34"/>
      <c r="G11" s="34"/>
      <c r="H11" s="34"/>
      <c r="I11" s="34"/>
      <c r="J11" s="34"/>
      <c r="K11" s="34"/>
      <c r="L11" s="34"/>
      <c r="M11" s="34"/>
      <c r="CA11" s="1"/>
      <c r="CB11" s="1"/>
      <c r="CC11" s="1"/>
      <c r="CD11" s="1"/>
    </row>
    <row r="12" spans="1:82" ht="28.5" customHeight="1">
      <c r="A12" s="17" t="s">
        <v>498</v>
      </c>
      <c r="B12" s="12">
        <v>600</v>
      </c>
      <c r="C12" s="12">
        <v>60013</v>
      </c>
      <c r="D12" s="12"/>
      <c r="E12" s="29"/>
      <c r="F12" s="28">
        <v>300000</v>
      </c>
      <c r="G12" s="28">
        <v>300000</v>
      </c>
      <c r="H12" s="28"/>
      <c r="I12" s="28">
        <v>300000</v>
      </c>
      <c r="J12" s="28"/>
      <c r="K12" s="28"/>
      <c r="L12" s="28"/>
      <c r="M12" s="28"/>
      <c r="CA12" s="1"/>
      <c r="CB12" s="1"/>
      <c r="CC12" s="1"/>
      <c r="CD12" s="1"/>
    </row>
    <row r="13" spans="1:82" ht="27.75" customHeight="1">
      <c r="A13" s="17" t="s">
        <v>379</v>
      </c>
      <c r="B13" s="13">
        <v>600</v>
      </c>
      <c r="C13" s="13">
        <v>60014</v>
      </c>
      <c r="D13" s="13"/>
      <c r="E13" s="30"/>
      <c r="F13" s="31">
        <v>500000</v>
      </c>
      <c r="G13" s="31">
        <v>500000</v>
      </c>
      <c r="H13" s="31"/>
      <c r="I13" s="31">
        <v>500000</v>
      </c>
      <c r="J13" s="31"/>
      <c r="K13" s="31"/>
      <c r="L13" s="31"/>
      <c r="M13" s="31"/>
      <c r="CA13" s="1"/>
      <c r="CB13" s="1"/>
      <c r="CC13" s="1"/>
      <c r="CD13" s="1"/>
    </row>
    <row r="14" spans="1:82" ht="24.75" customHeight="1">
      <c r="A14" s="341" t="s">
        <v>39</v>
      </c>
      <c r="B14" s="341"/>
      <c r="C14" s="341"/>
      <c r="D14" s="35"/>
      <c r="E14" s="36"/>
      <c r="F14" s="35">
        <v>800000</v>
      </c>
      <c r="G14" s="35">
        <v>800000</v>
      </c>
      <c r="H14" s="35"/>
      <c r="I14" s="35">
        <v>800000</v>
      </c>
      <c r="J14" s="35"/>
      <c r="K14" s="35"/>
      <c r="L14" s="35"/>
      <c r="M14" s="35"/>
      <c r="CA14" s="1"/>
      <c r="CB14" s="1"/>
      <c r="CC14" s="1"/>
      <c r="CD14" s="1"/>
    </row>
  </sheetData>
  <sheetProtection/>
  <mergeCells count="15">
    <mergeCell ref="G3:M3"/>
    <mergeCell ref="A14:C14"/>
    <mergeCell ref="A7:C7"/>
    <mergeCell ref="A9:C9"/>
    <mergeCell ref="A11:C11"/>
    <mergeCell ref="A1:L1"/>
    <mergeCell ref="G4:G5"/>
    <mergeCell ref="H4:L4"/>
    <mergeCell ref="M4:M5"/>
    <mergeCell ref="A3:A5"/>
    <mergeCell ref="B3:B5"/>
    <mergeCell ref="C3:C5"/>
    <mergeCell ref="D3:D5"/>
    <mergeCell ref="E3:E5"/>
    <mergeCell ref="F3:F5"/>
  </mergeCells>
  <printOptions horizontalCentered="1"/>
  <pageMargins left="0.5905511811023623" right="0.5905511811023623" top="0.9055118110236221" bottom="0.31496062992125984" header="0.35433070866141736" footer="0.3937007874015748"/>
  <pageSetup horizontalDpi="300" verticalDpi="300" orientation="landscape" paperSize="9" r:id="rId1"/>
  <headerFooter alignWithMargins="0">
    <oddHeader>&amp;RZałącznik nr &amp;A
do uchwały Rady Miejskiej nr ...............
z dnia ..............................</oddHeader>
    <oddFooter>&amp;C16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11"/>
  <sheetViews>
    <sheetView view="pageLayout" workbookViewId="0" topLeftCell="C1">
      <selection activeCell="J16" sqref="J16"/>
    </sheetView>
  </sheetViews>
  <sheetFormatPr defaultColWidth="9.00390625" defaultRowHeight="12.75"/>
  <cols>
    <col min="1" max="1" width="4.625" style="0" customWidth="1"/>
    <col min="2" max="2" width="25.375" style="0" customWidth="1"/>
    <col min="3" max="3" width="6.875" style="0" customWidth="1"/>
    <col min="4" max="4" width="8.875" style="0" customWidth="1"/>
    <col min="5" max="5" width="10.125" style="0" customWidth="1"/>
    <col min="6" max="6" width="12.75390625" style="0" customWidth="1"/>
    <col min="7" max="7" width="11.375" style="0" customWidth="1"/>
    <col min="8" max="8" width="5.125" style="0" customWidth="1"/>
    <col min="9" max="9" width="9.625" style="0" customWidth="1"/>
    <col min="10" max="10" width="12.625" style="0" customWidth="1"/>
    <col min="11" max="11" width="8.875" style="0" customWidth="1"/>
    <col min="12" max="12" width="9.25390625" style="0" customWidth="1"/>
    <col min="13" max="13" width="10.25390625" style="0" customWidth="1"/>
  </cols>
  <sheetData>
    <row r="1" spans="1:13" ht="16.5">
      <c r="A1" s="399" t="s">
        <v>175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</row>
    <row r="2" spans="1:13" ht="16.5">
      <c r="A2" s="399"/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</row>
    <row r="3" spans="1:13" ht="13.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5" t="s">
        <v>14</v>
      </c>
    </row>
    <row r="5" spans="1:13" s="84" customFormat="1" ht="15" customHeight="1">
      <c r="A5" s="381" t="s">
        <v>17</v>
      </c>
      <c r="B5" s="381" t="s">
        <v>75</v>
      </c>
      <c r="C5" s="342" t="s">
        <v>1</v>
      </c>
      <c r="D5" s="400" t="s">
        <v>2</v>
      </c>
      <c r="E5" s="342" t="s">
        <v>76</v>
      </c>
      <c r="F5" s="403" t="s">
        <v>81</v>
      </c>
      <c r="G5" s="404"/>
      <c r="H5" s="404"/>
      <c r="I5" s="405"/>
      <c r="J5" s="403" t="s">
        <v>77</v>
      </c>
      <c r="K5" s="404"/>
      <c r="L5" s="405"/>
      <c r="M5" s="342" t="s">
        <v>78</v>
      </c>
    </row>
    <row r="6" spans="1:13" s="84" customFormat="1" ht="25.5" customHeight="1">
      <c r="A6" s="381"/>
      <c r="B6" s="381"/>
      <c r="C6" s="342"/>
      <c r="D6" s="401"/>
      <c r="E6" s="342"/>
      <c r="F6" s="342" t="s">
        <v>79</v>
      </c>
      <c r="G6" s="393" t="s">
        <v>80</v>
      </c>
      <c r="H6" s="394"/>
      <c r="I6" s="395"/>
      <c r="J6" s="342" t="s">
        <v>79</v>
      </c>
      <c r="K6" s="393" t="s">
        <v>82</v>
      </c>
      <c r="L6" s="395"/>
      <c r="M6" s="342"/>
    </row>
    <row r="7" spans="1:13" s="84" customFormat="1" ht="23.25" customHeight="1">
      <c r="A7" s="381"/>
      <c r="B7" s="381"/>
      <c r="C7" s="342"/>
      <c r="D7" s="401"/>
      <c r="E7" s="342"/>
      <c r="F7" s="342"/>
      <c r="G7" s="342" t="s">
        <v>83</v>
      </c>
      <c r="H7" s="342"/>
      <c r="I7" s="396" t="s">
        <v>84</v>
      </c>
      <c r="J7" s="342"/>
      <c r="K7" s="342" t="s">
        <v>85</v>
      </c>
      <c r="L7" s="398" t="s">
        <v>86</v>
      </c>
      <c r="M7" s="342"/>
    </row>
    <row r="8" spans="1:13" s="84" customFormat="1" ht="35.25" customHeight="1">
      <c r="A8" s="381"/>
      <c r="B8" s="381"/>
      <c r="C8" s="342"/>
      <c r="D8" s="402"/>
      <c r="E8" s="342"/>
      <c r="F8" s="342"/>
      <c r="G8" s="103" t="s">
        <v>87</v>
      </c>
      <c r="H8" s="103" t="s">
        <v>88</v>
      </c>
      <c r="I8" s="397"/>
      <c r="J8" s="342"/>
      <c r="K8" s="342"/>
      <c r="L8" s="398"/>
      <c r="M8" s="342"/>
    </row>
    <row r="9" spans="1:13" ht="7.5" customHeight="1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</row>
    <row r="10" spans="1:13" ht="21.75" customHeight="1">
      <c r="A10" s="15">
        <v>1</v>
      </c>
      <c r="B10" s="170" t="s">
        <v>381</v>
      </c>
      <c r="C10" s="170">
        <v>900</v>
      </c>
      <c r="D10" s="170">
        <v>90003</v>
      </c>
      <c r="E10" s="216">
        <v>3500</v>
      </c>
      <c r="F10" s="216">
        <v>2160800</v>
      </c>
      <c r="G10" s="216">
        <v>355800</v>
      </c>
      <c r="H10" s="216"/>
      <c r="I10" s="216"/>
      <c r="J10" s="216">
        <v>2163800</v>
      </c>
      <c r="K10" s="216"/>
      <c r="L10" s="216"/>
      <c r="M10" s="216">
        <v>500</v>
      </c>
    </row>
    <row r="11" spans="1:13" s="24" customFormat="1" ht="21.75" customHeight="1">
      <c r="A11" s="392" t="s">
        <v>39</v>
      </c>
      <c r="B11" s="392"/>
      <c r="C11" s="25"/>
      <c r="D11" s="25"/>
      <c r="E11" s="217">
        <v>3500</v>
      </c>
      <c r="F11" s="217">
        <v>2160800</v>
      </c>
      <c r="G11" s="217">
        <v>355800</v>
      </c>
      <c r="H11" s="217"/>
      <c r="I11" s="217"/>
      <c r="J11" s="217">
        <v>2163800</v>
      </c>
      <c r="K11" s="217"/>
      <c r="L11" s="217"/>
      <c r="M11" s="217">
        <v>500</v>
      </c>
    </row>
    <row r="12" ht="4.5" customHeight="1"/>
  </sheetData>
  <sheetProtection/>
  <mergeCells count="19">
    <mergeCell ref="A1:M1"/>
    <mergeCell ref="A2:M2"/>
    <mergeCell ref="A5:A8"/>
    <mergeCell ref="B5:B8"/>
    <mergeCell ref="C5:C8"/>
    <mergeCell ref="D5:D8"/>
    <mergeCell ref="E5:E8"/>
    <mergeCell ref="F5:I5"/>
    <mergeCell ref="J5:L5"/>
    <mergeCell ref="M5:M8"/>
    <mergeCell ref="K6:L6"/>
    <mergeCell ref="G7:H7"/>
    <mergeCell ref="I7:I8"/>
    <mergeCell ref="K7:K8"/>
    <mergeCell ref="L7:L8"/>
    <mergeCell ref="A11:B11"/>
    <mergeCell ref="F6:F8"/>
    <mergeCell ref="G6:I6"/>
    <mergeCell ref="J6:J8"/>
  </mergeCells>
  <printOptions horizontalCentered="1"/>
  <pageMargins left="0.5118110236220472" right="0.5118110236220472" top="1.299212598425197" bottom="0.7874015748031497" header="0.5118110236220472" footer="0.5118110236220472"/>
  <pageSetup horizontalDpi="600" verticalDpi="600" orientation="landscape" paperSize="9" r:id="rId1"/>
  <headerFooter alignWithMargins="0">
    <oddHeader>&amp;R&amp;9Załącznik nr &amp;A
do uchwały Rady Miejskiej nr ...............
z dnia ..............................</oddHeader>
    <oddFooter>&amp;C17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view="pageLayout" workbookViewId="0" topLeftCell="A1">
      <selection activeCell="H17" sqref="H17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28.625" style="0" customWidth="1"/>
    <col min="5" max="5" width="25.125" style="0" customWidth="1"/>
    <col min="6" max="6" width="15.75390625" style="0" customWidth="1"/>
  </cols>
  <sheetData>
    <row r="1" spans="1:6" ht="19.5" customHeight="1">
      <c r="A1" s="346" t="s">
        <v>176</v>
      </c>
      <c r="B1" s="346"/>
      <c r="C1" s="346"/>
      <c r="D1" s="346"/>
      <c r="E1" s="346"/>
      <c r="F1" s="346"/>
    </row>
    <row r="2" spans="4:6" ht="19.5" customHeight="1">
      <c r="D2" s="38"/>
      <c r="E2" s="38"/>
      <c r="F2" s="38"/>
    </row>
    <row r="3" spans="4:6" ht="19.5" customHeight="1">
      <c r="D3" s="1"/>
      <c r="E3" s="1"/>
      <c r="F3" s="59" t="s">
        <v>14</v>
      </c>
    </row>
    <row r="4" spans="1:6" ht="19.5" customHeight="1">
      <c r="A4" s="372" t="s">
        <v>17</v>
      </c>
      <c r="B4" s="372" t="s">
        <v>1</v>
      </c>
      <c r="C4" s="372" t="s">
        <v>2</v>
      </c>
      <c r="D4" s="370" t="s">
        <v>90</v>
      </c>
      <c r="E4" s="370" t="s">
        <v>91</v>
      </c>
      <c r="F4" s="370" t="s">
        <v>92</v>
      </c>
    </row>
    <row r="5" spans="1:6" ht="19.5" customHeight="1">
      <c r="A5" s="372"/>
      <c r="B5" s="372"/>
      <c r="C5" s="372"/>
      <c r="D5" s="370"/>
      <c r="E5" s="370"/>
      <c r="F5" s="370"/>
    </row>
    <row r="6" spans="1:6" ht="19.5" customHeight="1">
      <c r="A6" s="372"/>
      <c r="B6" s="372"/>
      <c r="C6" s="372"/>
      <c r="D6" s="370"/>
      <c r="E6" s="370"/>
      <c r="F6" s="370"/>
    </row>
    <row r="7" spans="1:6" ht="7.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</row>
    <row r="8" spans="1:6" ht="30" customHeight="1">
      <c r="A8" s="60">
        <v>1</v>
      </c>
      <c r="B8" s="60">
        <v>900</v>
      </c>
      <c r="C8" s="60">
        <v>90003</v>
      </c>
      <c r="D8" s="60" t="s">
        <v>382</v>
      </c>
      <c r="E8" s="60" t="s">
        <v>383</v>
      </c>
      <c r="F8" s="218">
        <v>355800</v>
      </c>
    </row>
    <row r="9" spans="1:6" s="1" customFormat="1" ht="30" customHeight="1">
      <c r="A9" s="406" t="s">
        <v>39</v>
      </c>
      <c r="B9" s="407"/>
      <c r="C9" s="407"/>
      <c r="D9" s="408"/>
      <c r="E9" s="61"/>
      <c r="F9" s="219">
        <v>355800</v>
      </c>
    </row>
  </sheetData>
  <sheetProtection/>
  <mergeCells count="8">
    <mergeCell ref="A9:D9"/>
    <mergeCell ref="A1:F1"/>
    <mergeCell ref="A4:A6"/>
    <mergeCell ref="B4:B6"/>
    <mergeCell ref="C4:C6"/>
    <mergeCell ref="D4:D6"/>
    <mergeCell ref="E4:E6"/>
    <mergeCell ref="F4:F6"/>
  </mergeCells>
  <printOptions horizontalCentered="1"/>
  <pageMargins left="0.3937007874015748" right="0.3937007874015748" top="1.968503937007874" bottom="0.984251968503937" header="0.5118110236220472" footer="0.5118110236220472"/>
  <pageSetup horizontalDpi="600" verticalDpi="600" orientation="portrait" paperSize="9" r:id="rId1"/>
  <headerFooter alignWithMargins="0">
    <oddHeader>&amp;R&amp;9Załącznik nr 10
do uchwały Rady Miejskiej nr ...............
z dnia ..............................</oddHeader>
    <oddFooter>&amp;C20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8"/>
  <sheetViews>
    <sheetView view="pageLayout" workbookViewId="0" topLeftCell="A1">
      <selection activeCell="F25" sqref="F25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1:5" ht="19.5" customHeight="1">
      <c r="A1" s="361" t="s">
        <v>177</v>
      </c>
      <c r="B1" s="361"/>
      <c r="C1" s="361"/>
      <c r="D1" s="361"/>
      <c r="E1" s="361"/>
    </row>
    <row r="2" spans="4:5" ht="19.5" customHeight="1">
      <c r="D2" s="38"/>
      <c r="E2" s="38"/>
    </row>
    <row r="3" ht="19.5" customHeight="1">
      <c r="E3" s="59" t="s">
        <v>14</v>
      </c>
    </row>
    <row r="4" spans="1:5" ht="19.5" customHeight="1">
      <c r="A4" s="39" t="s">
        <v>17</v>
      </c>
      <c r="B4" s="39" t="s">
        <v>1</v>
      </c>
      <c r="C4" s="39" t="s">
        <v>2</v>
      </c>
      <c r="D4" s="39" t="s">
        <v>93</v>
      </c>
      <c r="E4" s="39" t="s">
        <v>94</v>
      </c>
    </row>
    <row r="5" spans="1:5" ht="7.5" customHeight="1">
      <c r="A5" s="9">
        <v>1</v>
      </c>
      <c r="B5" s="9">
        <v>2</v>
      </c>
      <c r="C5" s="9">
        <v>3</v>
      </c>
      <c r="D5" s="9">
        <v>4</v>
      </c>
      <c r="E5" s="9">
        <v>5</v>
      </c>
    </row>
    <row r="6" spans="1:5" ht="30" customHeight="1">
      <c r="A6" s="62">
        <v>1</v>
      </c>
      <c r="B6" s="62">
        <v>921</v>
      </c>
      <c r="C6" s="62">
        <v>92109</v>
      </c>
      <c r="D6" s="62" t="s">
        <v>384</v>
      </c>
      <c r="E6" s="220">
        <v>870000</v>
      </c>
    </row>
    <row r="7" spans="1:5" ht="30" customHeight="1">
      <c r="A7" s="63">
        <v>2</v>
      </c>
      <c r="B7" s="63">
        <v>921</v>
      </c>
      <c r="C7" s="63">
        <v>92116</v>
      </c>
      <c r="D7" s="63" t="s">
        <v>385</v>
      </c>
      <c r="E7" s="221">
        <v>255000</v>
      </c>
    </row>
    <row r="8" spans="1:5" ht="30" customHeight="1">
      <c r="A8" s="406" t="s">
        <v>39</v>
      </c>
      <c r="B8" s="407"/>
      <c r="C8" s="407"/>
      <c r="D8" s="408"/>
      <c r="E8" s="222">
        <v>1125000</v>
      </c>
    </row>
  </sheetData>
  <sheetProtection/>
  <mergeCells count="2">
    <mergeCell ref="A1:E1"/>
    <mergeCell ref="A8:D8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r:id="rId1"/>
  <headerFooter alignWithMargins="0">
    <oddHeader>&amp;R&amp;9Załącznik nr 11
do uchwały Rady Miejskiej nr ...............
z dnia ..............................</oddHeader>
    <oddFooter>&amp;C21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9"/>
  <sheetViews>
    <sheetView view="pageLayout" workbookViewId="0" topLeftCell="A1">
      <selection activeCell="E18" sqref="E18"/>
    </sheetView>
  </sheetViews>
  <sheetFormatPr defaultColWidth="9.00390625" defaultRowHeight="12.75"/>
  <cols>
    <col min="1" max="1" width="3.875" style="84" bestFit="1" customWidth="1"/>
    <col min="2" max="2" width="5.125" style="84" bestFit="1" customWidth="1"/>
    <col min="3" max="3" width="7.75390625" style="84" bestFit="1" customWidth="1"/>
    <col min="4" max="4" width="34.875" style="84" customWidth="1"/>
    <col min="5" max="5" width="27.125" style="84" customWidth="1"/>
    <col min="6" max="6" width="13.625" style="84" bestFit="1" customWidth="1"/>
    <col min="7" max="16384" width="9.125" style="84" customWidth="1"/>
  </cols>
  <sheetData>
    <row r="1" spans="1:5" ht="25.5" customHeight="1">
      <c r="A1" s="409" t="s">
        <v>186</v>
      </c>
      <c r="B1" s="410"/>
      <c r="C1" s="410"/>
      <c r="D1" s="410"/>
      <c r="E1" s="410"/>
    </row>
    <row r="2" spans="4:6" ht="19.5" customHeight="1">
      <c r="D2" s="85"/>
      <c r="E2" s="86"/>
      <c r="F2" s="86" t="s">
        <v>14</v>
      </c>
    </row>
    <row r="3" spans="1:6" ht="30" customHeight="1">
      <c r="A3" s="87" t="s">
        <v>17</v>
      </c>
      <c r="B3" s="87" t="s">
        <v>1</v>
      </c>
      <c r="C3" s="87" t="s">
        <v>2</v>
      </c>
      <c r="D3" s="87" t="s">
        <v>15</v>
      </c>
      <c r="E3" s="88" t="s">
        <v>180</v>
      </c>
      <c r="F3" s="87" t="s">
        <v>94</v>
      </c>
    </row>
    <row r="4" spans="1:6" s="90" customFormat="1" ht="7.5" customHeight="1">
      <c r="A4" s="89">
        <v>1</v>
      </c>
      <c r="B4" s="89">
        <v>2</v>
      </c>
      <c r="C4" s="89">
        <v>3</v>
      </c>
      <c r="D4" s="89">
        <v>4</v>
      </c>
      <c r="E4" s="89">
        <v>5</v>
      </c>
      <c r="F4" s="89">
        <v>5</v>
      </c>
    </row>
    <row r="5" spans="1:6" ht="30" customHeight="1">
      <c r="A5" s="298">
        <v>1</v>
      </c>
      <c r="B5" s="299" t="s">
        <v>226</v>
      </c>
      <c r="C5" s="299" t="s">
        <v>228</v>
      </c>
      <c r="D5" s="300" t="s">
        <v>386</v>
      </c>
      <c r="E5" s="300" t="s">
        <v>387</v>
      </c>
      <c r="F5" s="223">
        <v>4000</v>
      </c>
    </row>
    <row r="6" spans="1:6" ht="30" customHeight="1">
      <c r="A6" s="298">
        <v>2</v>
      </c>
      <c r="B6" s="301">
        <v>600</v>
      </c>
      <c r="C6" s="299" t="s">
        <v>238</v>
      </c>
      <c r="D6" s="298" t="s">
        <v>500</v>
      </c>
      <c r="E6" s="300" t="s">
        <v>387</v>
      </c>
      <c r="F6" s="223">
        <v>300000</v>
      </c>
    </row>
    <row r="7" spans="1:6" ht="30" customHeight="1">
      <c r="A7" s="298">
        <v>3</v>
      </c>
      <c r="B7" s="301">
        <v>600</v>
      </c>
      <c r="C7" s="299" t="s">
        <v>240</v>
      </c>
      <c r="D7" s="298" t="s">
        <v>501</v>
      </c>
      <c r="E7" s="300" t="s">
        <v>387</v>
      </c>
      <c r="F7" s="223">
        <v>500000</v>
      </c>
    </row>
    <row r="8" spans="1:6" ht="30" customHeight="1">
      <c r="A8" s="298">
        <v>4</v>
      </c>
      <c r="B8" s="301">
        <v>926</v>
      </c>
      <c r="C8" s="299" t="s">
        <v>361</v>
      </c>
      <c r="D8" s="298" t="s">
        <v>388</v>
      </c>
      <c r="E8" s="300" t="s">
        <v>387</v>
      </c>
      <c r="F8" s="223">
        <v>400000</v>
      </c>
    </row>
    <row r="9" spans="1:6" s="91" customFormat="1" ht="30" customHeight="1">
      <c r="A9" s="406" t="s">
        <v>39</v>
      </c>
      <c r="B9" s="407"/>
      <c r="C9" s="407"/>
      <c r="D9" s="407"/>
      <c r="E9" s="408"/>
      <c r="F9" s="223">
        <v>1204000</v>
      </c>
    </row>
  </sheetData>
  <sheetProtection/>
  <mergeCells count="2">
    <mergeCell ref="A1:E1"/>
    <mergeCell ref="A9:E9"/>
  </mergeCells>
  <printOptions horizontalCentered="1"/>
  <pageMargins left="0.5511811023622047" right="0.5511811023622047" top="1.3779527559055118" bottom="1.062992125984252" header="0.5118110236220472" footer="0.5118110236220472"/>
  <pageSetup horizontalDpi="600" verticalDpi="600" orientation="portrait" paperSize="9" r:id="rId1"/>
  <headerFooter alignWithMargins="0">
    <oddHeader>&amp;R&amp;9Załącznik nr 12
do uchwały Rady Miejskiej nr ........................
z dnia .....................</oddHeader>
    <oddFooter>&amp;C22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15"/>
  <sheetViews>
    <sheetView view="pageLayout" workbookViewId="0" topLeftCell="A1">
      <selection activeCell="E10" sqref="E10"/>
    </sheetView>
  </sheetViews>
  <sheetFormatPr defaultColWidth="9.00390625" defaultRowHeight="12.75"/>
  <cols>
    <col min="1" max="1" width="5.25390625" style="1" bestFit="1" customWidth="1"/>
    <col min="2" max="2" width="5.25390625" style="1" customWidth="1"/>
    <col min="3" max="3" width="8.875" style="1" bestFit="1" customWidth="1"/>
    <col min="4" max="4" width="67.25390625" style="1" bestFit="1" customWidth="1"/>
    <col min="5" max="5" width="17.75390625" style="1" customWidth="1"/>
    <col min="6" max="16384" width="9.125" style="1" customWidth="1"/>
  </cols>
  <sheetData>
    <row r="1" spans="1:12" ht="19.5" customHeight="1">
      <c r="A1" s="356" t="s">
        <v>178</v>
      </c>
      <c r="B1" s="356"/>
      <c r="C1" s="356"/>
      <c r="D1" s="356"/>
      <c r="E1" s="356"/>
      <c r="F1" s="38"/>
      <c r="G1" s="38"/>
      <c r="H1" s="38"/>
      <c r="I1" s="38"/>
      <c r="J1" s="38"/>
      <c r="K1" s="38"/>
      <c r="L1" s="38"/>
    </row>
    <row r="2" spans="1:9" ht="19.5" customHeight="1">
      <c r="A2" s="356"/>
      <c r="B2" s="356"/>
      <c r="C2" s="356"/>
      <c r="D2" s="356"/>
      <c r="E2" s="356"/>
      <c r="F2" s="38"/>
      <c r="G2" s="38"/>
      <c r="H2" s="38"/>
      <c r="I2" s="38"/>
    </row>
    <row r="4" ht="12.75">
      <c r="E4" s="5" t="s">
        <v>14</v>
      </c>
    </row>
    <row r="5" spans="1:12" ht="19.5" customHeight="1">
      <c r="A5" s="39" t="s">
        <v>17</v>
      </c>
      <c r="B5" s="39" t="s">
        <v>1</v>
      </c>
      <c r="C5" s="39" t="s">
        <v>2</v>
      </c>
      <c r="D5" s="39" t="s">
        <v>75</v>
      </c>
      <c r="E5" s="39" t="s">
        <v>218</v>
      </c>
      <c r="F5" s="55"/>
      <c r="G5" s="55"/>
      <c r="H5" s="55"/>
      <c r="I5" s="55"/>
      <c r="J5" s="55"/>
      <c r="K5" s="56"/>
      <c r="L5" s="56"/>
    </row>
    <row r="6" spans="1:12" ht="19.5" customHeight="1">
      <c r="A6" s="57" t="s">
        <v>57</v>
      </c>
      <c r="B6" s="57">
        <v>900</v>
      </c>
      <c r="C6" s="57">
        <v>90011</v>
      </c>
      <c r="D6" s="40" t="s">
        <v>89</v>
      </c>
      <c r="E6" s="57"/>
      <c r="F6" s="55"/>
      <c r="G6" s="55"/>
      <c r="H6" s="55"/>
      <c r="I6" s="55"/>
      <c r="J6" s="55"/>
      <c r="K6" s="56"/>
      <c r="L6" s="56"/>
    </row>
    <row r="7" spans="1:12" ht="19.5" customHeight="1">
      <c r="A7" s="57"/>
      <c r="B7" s="57"/>
      <c r="C7" s="57"/>
      <c r="D7" s="40" t="s">
        <v>76</v>
      </c>
      <c r="E7" s="57" t="s">
        <v>585</v>
      </c>
      <c r="F7" s="55"/>
      <c r="G7" s="55"/>
      <c r="H7" s="55"/>
      <c r="I7" s="55"/>
      <c r="J7" s="55"/>
      <c r="K7" s="56"/>
      <c r="L7" s="56"/>
    </row>
    <row r="8" spans="1:12" ht="19.5" customHeight="1">
      <c r="A8" s="58"/>
      <c r="B8" s="58"/>
      <c r="C8" s="58"/>
      <c r="D8" s="40" t="s">
        <v>81</v>
      </c>
      <c r="E8" s="58" t="s">
        <v>586</v>
      </c>
      <c r="F8" s="55"/>
      <c r="G8" s="55"/>
      <c r="H8" s="55"/>
      <c r="I8" s="55"/>
      <c r="J8" s="55"/>
      <c r="K8" s="56"/>
      <c r="L8" s="56"/>
    </row>
    <row r="9" spans="1:12" ht="19.5" customHeight="1">
      <c r="A9" s="57"/>
      <c r="B9" s="57"/>
      <c r="C9" s="57"/>
      <c r="D9" s="40" t="s">
        <v>77</v>
      </c>
      <c r="E9" s="57" t="s">
        <v>587</v>
      </c>
      <c r="F9" s="55"/>
      <c r="G9" s="55"/>
      <c r="H9" s="55"/>
      <c r="I9" s="55"/>
      <c r="J9" s="55"/>
      <c r="K9" s="56"/>
      <c r="L9" s="56"/>
    </row>
    <row r="10" spans="1:12" ht="19.5" customHeight="1">
      <c r="A10" s="57"/>
      <c r="B10" s="57"/>
      <c r="C10" s="57"/>
      <c r="D10" s="40" t="s">
        <v>78</v>
      </c>
      <c r="E10" s="57" t="s">
        <v>588</v>
      </c>
      <c r="F10" s="55"/>
      <c r="G10" s="55"/>
      <c r="H10" s="55"/>
      <c r="I10" s="55"/>
      <c r="J10" s="55"/>
      <c r="K10" s="56"/>
      <c r="L10" s="56"/>
    </row>
    <row r="11" spans="1:12" ht="15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6"/>
      <c r="L11" s="56"/>
    </row>
    <row r="12" spans="1:12" ht="15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</row>
    <row r="13" spans="1:12" ht="15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</row>
    <row r="14" spans="1:12" ht="15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</row>
    <row r="15" spans="1:12" ht="15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</row>
  </sheetData>
  <sheetProtection/>
  <mergeCells count="2">
    <mergeCell ref="A1:E1"/>
    <mergeCell ref="A2:E2"/>
  </mergeCells>
  <printOptions horizontalCentered="1"/>
  <pageMargins left="0.5905511811023623" right="0.5905511811023623" top="1.8897637795275593" bottom="0.82" header="0.5118110236220472" footer="0.5118110236220472"/>
  <pageSetup horizontalDpi="600" verticalDpi="600" orientation="landscape" paperSize="9" r:id="rId1"/>
  <headerFooter alignWithMargins="0">
    <oddHeader>&amp;RZałącznik nr 13
 do uchwały Rady Miejskiej nr ...............
z dnia ..............................</oddHeader>
    <oddFooter>&amp;C23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100"/>
  <sheetViews>
    <sheetView showZeros="0" tabSelected="1" zoomScalePageLayoutView="0" workbookViewId="0" topLeftCell="A1">
      <selection activeCell="F3" sqref="F3"/>
    </sheetView>
  </sheetViews>
  <sheetFormatPr defaultColWidth="9.00390625" defaultRowHeight="12.75"/>
  <cols>
    <col min="1" max="1" width="4.00390625" style="81" customWidth="1"/>
    <col min="2" max="2" width="43.125" style="0" customWidth="1"/>
    <col min="3" max="3" width="16.125" style="0" bestFit="1" customWidth="1"/>
    <col min="4" max="4" width="13.375" style="0" bestFit="1" customWidth="1"/>
    <col min="5" max="5" width="12.75390625" style="0" customWidth="1"/>
    <col min="6" max="8" width="13.375" style="0" bestFit="1" customWidth="1"/>
    <col min="9" max="9" width="16.125" style="0" customWidth="1"/>
  </cols>
  <sheetData>
    <row r="1" spans="1:9" ht="12.75" customHeight="1">
      <c r="A1" s="413" t="s">
        <v>55</v>
      </c>
      <c r="B1" s="413" t="s">
        <v>75</v>
      </c>
      <c r="C1" s="414"/>
      <c r="D1" s="415"/>
      <c r="E1" s="416" t="s">
        <v>95</v>
      </c>
      <c r="F1" s="414"/>
      <c r="G1" s="414"/>
      <c r="H1" s="414"/>
      <c r="I1" s="415"/>
    </row>
    <row r="2" spans="1:9" ht="14.25">
      <c r="A2" s="413"/>
      <c r="B2" s="413"/>
      <c r="C2" s="67">
        <v>2007</v>
      </c>
      <c r="D2" s="67">
        <v>2008</v>
      </c>
      <c r="E2" s="67">
        <v>2009</v>
      </c>
      <c r="F2" s="67">
        <v>2010</v>
      </c>
      <c r="G2" s="67">
        <v>2011</v>
      </c>
      <c r="H2" s="67">
        <v>2012</v>
      </c>
      <c r="I2" s="67" t="s">
        <v>219</v>
      </c>
    </row>
    <row r="3" spans="1:9" ht="12.75">
      <c r="A3" s="68">
        <v>1</v>
      </c>
      <c r="B3" s="68">
        <v>2</v>
      </c>
      <c r="C3" s="68">
        <v>3</v>
      </c>
      <c r="D3" s="68">
        <v>4</v>
      </c>
      <c r="E3" s="68">
        <v>5</v>
      </c>
      <c r="F3" s="68">
        <v>6</v>
      </c>
      <c r="G3" s="68">
        <v>7</v>
      </c>
      <c r="H3" s="68">
        <v>8</v>
      </c>
      <c r="I3" s="68">
        <v>9</v>
      </c>
    </row>
    <row r="4" spans="1:9" s="24" customFormat="1" ht="12.75">
      <c r="A4" s="69">
        <v>1</v>
      </c>
      <c r="B4" s="70" t="s">
        <v>96</v>
      </c>
      <c r="C4" s="302">
        <v>27179670.75</v>
      </c>
      <c r="D4" s="303">
        <v>30002480</v>
      </c>
      <c r="E4" s="304">
        <v>33121415</v>
      </c>
      <c r="F4" s="304">
        <v>34304408</v>
      </c>
      <c r="G4" s="304">
        <v>31700494</v>
      </c>
      <c r="H4" s="304">
        <v>32311618</v>
      </c>
      <c r="I4" s="224">
        <v>32811000</v>
      </c>
    </row>
    <row r="5" spans="1:9" ht="12.75">
      <c r="A5" s="71"/>
      <c r="B5" s="72" t="s">
        <v>97</v>
      </c>
      <c r="C5" s="305"/>
      <c r="D5" s="306"/>
      <c r="E5" s="307"/>
      <c r="F5" s="307"/>
      <c r="G5" s="307"/>
      <c r="H5" s="307"/>
      <c r="I5" s="225"/>
    </row>
    <row r="6" spans="1:9" s="75" customFormat="1" ht="12.75">
      <c r="A6" s="73">
        <v>2</v>
      </c>
      <c r="B6" s="74" t="s">
        <v>98</v>
      </c>
      <c r="C6" s="308">
        <v>27043658.55</v>
      </c>
      <c r="D6" s="309">
        <v>29684765</v>
      </c>
      <c r="E6" s="310">
        <v>32876415</v>
      </c>
      <c r="F6" s="310">
        <v>31189048</v>
      </c>
      <c r="G6" s="310">
        <v>31430494</v>
      </c>
      <c r="H6" s="310">
        <v>32111618</v>
      </c>
      <c r="I6" s="226">
        <v>32511000</v>
      </c>
    </row>
    <row r="7" spans="1:9" ht="12.75">
      <c r="A7" s="71"/>
      <c r="B7" s="72" t="s">
        <v>97</v>
      </c>
      <c r="C7" s="305"/>
      <c r="D7" s="306"/>
      <c r="E7" s="307"/>
      <c r="F7" s="307"/>
      <c r="G7" s="307"/>
      <c r="H7" s="307"/>
      <c r="I7" s="225"/>
    </row>
    <row r="8" spans="1:9" ht="14.25">
      <c r="A8" s="71">
        <v>3</v>
      </c>
      <c r="B8" s="76" t="s">
        <v>99</v>
      </c>
      <c r="C8" s="311">
        <v>18144178.64</v>
      </c>
      <c r="D8" s="312">
        <v>19383571</v>
      </c>
      <c r="E8" s="313">
        <v>21793757</v>
      </c>
      <c r="F8" s="313">
        <v>19786503</v>
      </c>
      <c r="G8" s="313">
        <v>19930494</v>
      </c>
      <c r="H8" s="313">
        <v>20541618</v>
      </c>
      <c r="I8" s="227">
        <v>20611000</v>
      </c>
    </row>
    <row r="9" spans="1:9" ht="12.75">
      <c r="A9" s="71">
        <v>4</v>
      </c>
      <c r="B9" s="76" t="s">
        <v>100</v>
      </c>
      <c r="C9" s="311">
        <v>8078207</v>
      </c>
      <c r="D9" s="312">
        <v>9518120</v>
      </c>
      <c r="E9" s="313">
        <v>10256565</v>
      </c>
      <c r="F9" s="313">
        <v>10937109</v>
      </c>
      <c r="G9" s="313">
        <v>10900000</v>
      </c>
      <c r="H9" s="313">
        <v>10970000</v>
      </c>
      <c r="I9" s="227">
        <v>11100000</v>
      </c>
    </row>
    <row r="10" spans="1:9" ht="12.75">
      <c r="A10" s="71">
        <v>5</v>
      </c>
      <c r="B10" s="76" t="s">
        <v>101</v>
      </c>
      <c r="C10" s="311">
        <v>821272.91</v>
      </c>
      <c r="D10" s="312">
        <v>783074</v>
      </c>
      <c r="E10" s="313">
        <v>826093</v>
      </c>
      <c r="F10" s="313">
        <v>465436</v>
      </c>
      <c r="G10" s="313">
        <v>600000</v>
      </c>
      <c r="H10" s="313">
        <v>600000</v>
      </c>
      <c r="I10" s="227">
        <v>800000</v>
      </c>
    </row>
    <row r="11" spans="1:9" s="75" customFormat="1" ht="12.75">
      <c r="A11" s="73">
        <v>6</v>
      </c>
      <c r="B11" s="74" t="s">
        <v>102</v>
      </c>
      <c r="C11" s="314">
        <v>136012.2</v>
      </c>
      <c r="D11" s="314">
        <v>87233</v>
      </c>
      <c r="E11" s="315">
        <v>245000</v>
      </c>
      <c r="F11" s="315">
        <v>3115360</v>
      </c>
      <c r="G11" s="315">
        <v>270000</v>
      </c>
      <c r="H11" s="315">
        <v>200000</v>
      </c>
      <c r="I11" s="228">
        <v>300000</v>
      </c>
    </row>
    <row r="12" spans="1:9" ht="12.75">
      <c r="A12" s="71"/>
      <c r="B12" s="72" t="s">
        <v>103</v>
      </c>
      <c r="C12" s="311"/>
      <c r="D12" s="312"/>
      <c r="E12" s="313"/>
      <c r="F12" s="313"/>
      <c r="G12" s="313"/>
      <c r="H12" s="313"/>
      <c r="I12" s="227"/>
    </row>
    <row r="13" spans="1:9" ht="12.75">
      <c r="A13" s="71">
        <v>7</v>
      </c>
      <c r="B13" s="76" t="s">
        <v>104</v>
      </c>
      <c r="C13" s="311">
        <v>136012.2</v>
      </c>
      <c r="D13" s="312">
        <v>87233</v>
      </c>
      <c r="E13" s="313">
        <v>245000</v>
      </c>
      <c r="F13" s="313">
        <v>445000</v>
      </c>
      <c r="G13" s="313">
        <v>270000</v>
      </c>
      <c r="H13" s="313">
        <v>200000</v>
      </c>
      <c r="I13" s="227">
        <v>300000</v>
      </c>
    </row>
    <row r="14" spans="1:9" ht="12.75">
      <c r="A14" s="71">
        <v>8</v>
      </c>
      <c r="B14" s="76" t="s">
        <v>105</v>
      </c>
      <c r="C14" s="311"/>
      <c r="D14" s="312"/>
      <c r="E14" s="313"/>
      <c r="F14" s="313"/>
      <c r="G14" s="313"/>
      <c r="H14" s="313"/>
      <c r="I14" s="227"/>
    </row>
    <row r="15" spans="1:9" s="24" customFormat="1" ht="12.75">
      <c r="A15" s="69">
        <v>9</v>
      </c>
      <c r="B15" s="70" t="s">
        <v>106</v>
      </c>
      <c r="C15" s="302">
        <v>25505745.39</v>
      </c>
      <c r="D15" s="303">
        <v>29005557</v>
      </c>
      <c r="E15" s="304">
        <v>37555875</v>
      </c>
      <c r="F15" s="304">
        <v>37338666</v>
      </c>
      <c r="G15" s="304">
        <v>30207370</v>
      </c>
      <c r="H15" s="304">
        <v>30398494</v>
      </c>
      <c r="I15" s="224">
        <v>31646708</v>
      </c>
    </row>
    <row r="16" spans="1:9" ht="12.75">
      <c r="A16" s="71"/>
      <c r="B16" s="72" t="s">
        <v>97</v>
      </c>
      <c r="C16" s="305"/>
      <c r="D16" s="306"/>
      <c r="E16" s="307"/>
      <c r="F16" s="307"/>
      <c r="G16" s="307"/>
      <c r="H16" s="307"/>
      <c r="I16" s="225"/>
    </row>
    <row r="17" spans="1:9" s="75" customFormat="1" ht="12.75">
      <c r="A17" s="73">
        <v>10</v>
      </c>
      <c r="B17" s="74" t="s">
        <v>107</v>
      </c>
      <c r="C17" s="316">
        <v>24086048.64</v>
      </c>
      <c r="D17" s="317">
        <v>26414258</v>
      </c>
      <c r="E17" s="315">
        <v>29064313</v>
      </c>
      <c r="F17" s="315">
        <v>31094511</v>
      </c>
      <c r="G17" s="315">
        <v>27316494</v>
      </c>
      <c r="H17" s="315">
        <v>27898494</v>
      </c>
      <c r="I17" s="228">
        <v>28846708</v>
      </c>
    </row>
    <row r="18" spans="1:9" ht="12.75">
      <c r="A18" s="71"/>
      <c r="B18" s="72" t="s">
        <v>103</v>
      </c>
      <c r="C18" s="311"/>
      <c r="D18" s="312"/>
      <c r="E18" s="313"/>
      <c r="F18" s="313"/>
      <c r="G18" s="313"/>
      <c r="H18" s="313"/>
      <c r="I18" s="227"/>
    </row>
    <row r="19" spans="1:9" ht="12.75">
      <c r="A19" s="71">
        <v>11</v>
      </c>
      <c r="B19" s="76" t="s">
        <v>108</v>
      </c>
      <c r="C19" s="311">
        <v>258006.5</v>
      </c>
      <c r="D19" s="312">
        <v>194508</v>
      </c>
      <c r="E19" s="313">
        <v>178000</v>
      </c>
      <c r="F19" s="313">
        <v>299032</v>
      </c>
      <c r="G19" s="313">
        <v>210000</v>
      </c>
      <c r="H19" s="313">
        <v>250000</v>
      </c>
      <c r="I19" s="227">
        <v>175000</v>
      </c>
    </row>
    <row r="20" spans="1:9" ht="12.75">
      <c r="A20" s="71">
        <v>12</v>
      </c>
      <c r="B20" s="76" t="s">
        <v>109</v>
      </c>
      <c r="C20" s="311"/>
      <c r="D20" s="312"/>
      <c r="E20" s="313"/>
      <c r="F20" s="313"/>
      <c r="G20" s="313"/>
      <c r="H20" s="313"/>
      <c r="I20" s="227"/>
    </row>
    <row r="21" spans="1:9" s="75" customFormat="1" ht="12.75">
      <c r="A21" s="73">
        <v>13</v>
      </c>
      <c r="B21" s="74" t="s">
        <v>110</v>
      </c>
      <c r="C21" s="316">
        <v>1419696.75</v>
      </c>
      <c r="D21" s="317">
        <v>2591299</v>
      </c>
      <c r="E21" s="315">
        <v>8491562</v>
      </c>
      <c r="F21" s="315">
        <v>6244155</v>
      </c>
      <c r="G21" s="315">
        <v>2890836</v>
      </c>
      <c r="H21" s="315">
        <v>2500000</v>
      </c>
      <c r="I21" s="228">
        <v>2800000</v>
      </c>
    </row>
    <row r="22" spans="1:9" ht="12.75">
      <c r="A22" s="71">
        <v>14</v>
      </c>
      <c r="B22" s="77" t="s">
        <v>111</v>
      </c>
      <c r="C22" s="305">
        <v>1673925.36</v>
      </c>
      <c r="D22" s="306">
        <v>996923</v>
      </c>
      <c r="E22" s="307">
        <v>-4434459</v>
      </c>
      <c r="F22" s="307">
        <f>F4-F15</f>
        <v>-3034258</v>
      </c>
      <c r="G22" s="307">
        <v>1493124</v>
      </c>
      <c r="H22" s="307">
        <f>H4-H15</f>
        <v>1913124</v>
      </c>
      <c r="I22" s="225">
        <v>1164292</v>
      </c>
    </row>
    <row r="23" spans="1:9" ht="12.75">
      <c r="A23" s="71">
        <v>15</v>
      </c>
      <c r="B23" s="77" t="s">
        <v>112</v>
      </c>
      <c r="C23" s="305">
        <v>-1443095</v>
      </c>
      <c r="D23" s="306">
        <v>-633660</v>
      </c>
      <c r="E23" s="307">
        <v>4434459</v>
      </c>
      <c r="F23" s="307">
        <f>F24-F40</f>
        <v>3034258</v>
      </c>
      <c r="G23" s="307">
        <v>-1493124</v>
      </c>
      <c r="H23" s="307">
        <f>H24-H40</f>
        <v>-1913124</v>
      </c>
      <c r="I23" s="225">
        <v>-1164292</v>
      </c>
    </row>
    <row r="24" spans="1:9" ht="14.25">
      <c r="A24" s="71">
        <v>16</v>
      </c>
      <c r="B24" s="77" t="s">
        <v>113</v>
      </c>
      <c r="C24" s="306" t="s">
        <v>591</v>
      </c>
      <c r="D24" s="306">
        <v>1024931</v>
      </c>
      <c r="E24" s="307">
        <v>4994459</v>
      </c>
      <c r="F24" s="307">
        <f>F26+F29+F30+F31+F34+F37+F38+F39</f>
        <v>5000000</v>
      </c>
      <c r="G24" s="307">
        <f>G26+G29+G30+G31+G34+G37+G38+G39</f>
        <v>500000</v>
      </c>
      <c r="H24" s="307">
        <f>H26+H29+H30+H31+H34+H37+H38+H39</f>
        <v>800000</v>
      </c>
      <c r="I24" s="225"/>
    </row>
    <row r="25" spans="1:9" ht="12.75">
      <c r="A25" s="71"/>
      <c r="B25" s="72" t="s">
        <v>97</v>
      </c>
      <c r="C25" s="305"/>
      <c r="D25" s="306"/>
      <c r="E25" s="307"/>
      <c r="F25" s="307"/>
      <c r="G25" s="307"/>
      <c r="H25" s="307"/>
      <c r="I25" s="225"/>
    </row>
    <row r="26" spans="1:9" ht="12.75" customHeight="1">
      <c r="A26" s="71">
        <v>17</v>
      </c>
      <c r="B26" s="72" t="s">
        <v>114</v>
      </c>
      <c r="C26" s="311">
        <v>0</v>
      </c>
      <c r="D26" s="312">
        <v>794100</v>
      </c>
      <c r="E26" s="313">
        <v>4366496</v>
      </c>
      <c r="F26" s="313">
        <v>5000000</v>
      </c>
      <c r="G26" s="313">
        <v>0</v>
      </c>
      <c r="H26" s="313">
        <v>0</v>
      </c>
      <c r="I26" s="227"/>
    </row>
    <row r="27" spans="1:9" ht="12.75" customHeight="1">
      <c r="A27" s="71"/>
      <c r="B27" s="72" t="s">
        <v>5</v>
      </c>
      <c r="C27" s="311"/>
      <c r="D27" s="312"/>
      <c r="E27" s="313"/>
      <c r="F27" s="313"/>
      <c r="G27" s="313"/>
      <c r="H27" s="313"/>
      <c r="I27" s="227"/>
    </row>
    <row r="28" spans="1:9" ht="43.5" customHeight="1">
      <c r="A28" s="71">
        <v>18</v>
      </c>
      <c r="B28" s="72" t="s">
        <v>115</v>
      </c>
      <c r="C28" s="311"/>
      <c r="D28" s="312"/>
      <c r="E28" s="313"/>
      <c r="F28" s="313"/>
      <c r="G28" s="313"/>
      <c r="H28" s="313"/>
      <c r="I28" s="227"/>
    </row>
    <row r="29" spans="1:9" ht="12.75">
      <c r="A29" s="71">
        <v>19</v>
      </c>
      <c r="B29" s="72" t="s">
        <v>116</v>
      </c>
      <c r="C29" s="311"/>
      <c r="D29" s="312"/>
      <c r="E29" s="313"/>
      <c r="F29" s="313"/>
      <c r="G29" s="313"/>
      <c r="H29" s="313"/>
      <c r="I29" s="227"/>
    </row>
    <row r="30" spans="1:9" ht="12.75">
      <c r="A30" s="71">
        <v>20</v>
      </c>
      <c r="B30" s="72" t="s">
        <v>117</v>
      </c>
      <c r="C30" s="311"/>
      <c r="D30" s="312"/>
      <c r="E30" s="313"/>
      <c r="F30" s="313"/>
      <c r="G30" s="313"/>
      <c r="H30" s="313"/>
      <c r="I30" s="227"/>
    </row>
    <row r="31" spans="1:9" ht="12.75">
      <c r="A31" s="71">
        <v>21</v>
      </c>
      <c r="B31" s="72" t="s">
        <v>118</v>
      </c>
      <c r="C31" s="311"/>
      <c r="D31" s="312"/>
      <c r="E31" s="313"/>
      <c r="F31" s="313"/>
      <c r="G31" s="313"/>
      <c r="H31" s="313"/>
      <c r="I31" s="227"/>
    </row>
    <row r="32" spans="1:9" ht="12.75">
      <c r="A32" s="71"/>
      <c r="B32" s="72" t="s">
        <v>5</v>
      </c>
      <c r="C32" s="311"/>
      <c r="D32" s="312"/>
      <c r="E32" s="313"/>
      <c r="F32" s="313"/>
      <c r="G32" s="313"/>
      <c r="H32" s="313"/>
      <c r="I32" s="227"/>
    </row>
    <row r="33" spans="1:9" ht="40.5" customHeight="1">
      <c r="A33" s="71">
        <v>22</v>
      </c>
      <c r="B33" s="72" t="s">
        <v>115</v>
      </c>
      <c r="C33" s="311"/>
      <c r="D33" s="312"/>
      <c r="E33" s="313"/>
      <c r="F33" s="313"/>
      <c r="G33" s="313"/>
      <c r="H33" s="313"/>
      <c r="I33" s="227"/>
    </row>
    <row r="34" spans="1:9" ht="25.5">
      <c r="A34" s="71">
        <v>23</v>
      </c>
      <c r="B34" s="72" t="s">
        <v>119</v>
      </c>
      <c r="C34" s="311"/>
      <c r="D34" s="312"/>
      <c r="E34" s="313"/>
      <c r="F34" s="313"/>
      <c r="G34" s="313"/>
      <c r="H34" s="313"/>
      <c r="I34" s="227"/>
    </row>
    <row r="35" spans="1:9" ht="12.75">
      <c r="A35" s="71"/>
      <c r="B35" s="72" t="s">
        <v>5</v>
      </c>
      <c r="C35" s="311"/>
      <c r="D35" s="312"/>
      <c r="E35" s="313"/>
      <c r="F35" s="313"/>
      <c r="G35" s="313"/>
      <c r="H35" s="313"/>
      <c r="I35" s="227"/>
    </row>
    <row r="36" spans="1:9" ht="51">
      <c r="A36" s="71">
        <v>24</v>
      </c>
      <c r="B36" s="72" t="s">
        <v>115</v>
      </c>
      <c r="C36" s="311"/>
      <c r="D36" s="312"/>
      <c r="E36" s="313"/>
      <c r="F36" s="313"/>
      <c r="G36" s="313"/>
      <c r="H36" s="313"/>
      <c r="I36" s="227"/>
    </row>
    <row r="37" spans="1:9" ht="12.75">
      <c r="A37" s="71">
        <v>25</v>
      </c>
      <c r="B37" s="78" t="s">
        <v>120</v>
      </c>
      <c r="C37" s="311"/>
      <c r="D37" s="312"/>
      <c r="E37" s="313"/>
      <c r="F37" s="313"/>
      <c r="G37" s="313"/>
      <c r="H37" s="313"/>
      <c r="I37" s="227"/>
    </row>
    <row r="38" spans="1:9" ht="12.75">
      <c r="A38" s="71">
        <v>26</v>
      </c>
      <c r="B38" s="72" t="s">
        <v>121</v>
      </c>
      <c r="C38" s="311">
        <v>803905</v>
      </c>
      <c r="D38" s="312">
        <v>230831</v>
      </c>
      <c r="E38" s="313">
        <v>627963</v>
      </c>
      <c r="F38" s="313"/>
      <c r="G38" s="313">
        <v>500000</v>
      </c>
      <c r="H38" s="313">
        <v>800000</v>
      </c>
      <c r="I38" s="227"/>
    </row>
    <row r="39" spans="1:9" ht="12.75">
      <c r="A39" s="71">
        <v>27</v>
      </c>
      <c r="B39" s="72" t="s">
        <v>122</v>
      </c>
      <c r="C39" s="311"/>
      <c r="D39" s="312"/>
      <c r="E39" s="313"/>
      <c r="F39" s="313"/>
      <c r="G39" s="313"/>
      <c r="H39" s="313"/>
      <c r="I39" s="227"/>
    </row>
    <row r="40" spans="1:9" ht="14.25">
      <c r="A40" s="71">
        <v>28</v>
      </c>
      <c r="B40" s="77" t="s">
        <v>123</v>
      </c>
      <c r="C40" s="305">
        <v>2255906</v>
      </c>
      <c r="D40" s="306">
        <v>1658590</v>
      </c>
      <c r="E40" s="307">
        <v>560000</v>
      </c>
      <c r="F40" s="307">
        <f>F42+F45+F46+F47+F50+F53</f>
        <v>1965742</v>
      </c>
      <c r="G40" s="307">
        <f>G42+G45+G46+G47+G50+G53</f>
        <v>1993124</v>
      </c>
      <c r="H40" s="307">
        <f>H42+H45+H46+H47+H50+H53</f>
        <v>2713124</v>
      </c>
      <c r="I40" s="225">
        <v>1164292</v>
      </c>
    </row>
    <row r="41" spans="1:9" ht="12.75">
      <c r="A41" s="71"/>
      <c r="B41" s="72" t="s">
        <v>97</v>
      </c>
      <c r="C41" s="305"/>
      <c r="D41" s="306"/>
      <c r="E41" s="307"/>
      <c r="F41" s="307"/>
      <c r="G41" s="307"/>
      <c r="H41" s="307"/>
      <c r="I41" s="225"/>
    </row>
    <row r="42" spans="1:9" ht="12.75">
      <c r="A42" s="71">
        <v>29</v>
      </c>
      <c r="B42" s="72" t="s">
        <v>124</v>
      </c>
      <c r="C42" s="311">
        <v>2247000</v>
      </c>
      <c r="D42" s="312">
        <v>1658590</v>
      </c>
      <c r="E42" s="313">
        <v>560000</v>
      </c>
      <c r="F42" s="313">
        <v>1965742</v>
      </c>
      <c r="G42" s="313">
        <v>1993124</v>
      </c>
      <c r="H42" s="313">
        <v>2713124</v>
      </c>
      <c r="I42" s="227">
        <v>1164292</v>
      </c>
    </row>
    <row r="43" spans="1:9" ht="12.75">
      <c r="A43" s="71"/>
      <c r="B43" s="72" t="s">
        <v>5</v>
      </c>
      <c r="C43" s="311"/>
      <c r="D43" s="312"/>
      <c r="E43" s="313"/>
      <c r="F43" s="313"/>
      <c r="G43" s="313"/>
      <c r="H43" s="313"/>
      <c r="I43" s="227"/>
    </row>
    <row r="44" spans="1:9" ht="44.25" customHeight="1">
      <c r="A44" s="71">
        <v>30</v>
      </c>
      <c r="B44" s="72" t="s">
        <v>115</v>
      </c>
      <c r="C44" s="311"/>
      <c r="D44" s="312"/>
      <c r="E44" s="313"/>
      <c r="F44" s="313"/>
      <c r="G44" s="313"/>
      <c r="H44" s="313"/>
      <c r="I44" s="227"/>
    </row>
    <row r="45" spans="1:9" ht="12.75">
      <c r="A45" s="71">
        <v>31</v>
      </c>
      <c r="B45" s="72" t="s">
        <v>125</v>
      </c>
      <c r="C45" s="311"/>
      <c r="D45" s="312"/>
      <c r="E45" s="313"/>
      <c r="F45" s="313"/>
      <c r="G45" s="313"/>
      <c r="H45" s="313"/>
      <c r="I45" s="227"/>
    </row>
    <row r="46" spans="1:9" ht="12.75">
      <c r="A46" s="71">
        <v>32</v>
      </c>
      <c r="B46" s="72" t="s">
        <v>126</v>
      </c>
      <c r="C46" s="311"/>
      <c r="D46" s="312"/>
      <c r="E46" s="313"/>
      <c r="F46" s="313"/>
      <c r="G46" s="313"/>
      <c r="H46" s="313"/>
      <c r="I46" s="227"/>
    </row>
    <row r="47" spans="1:9" ht="12.75">
      <c r="A47" s="71">
        <v>33</v>
      </c>
      <c r="B47" s="72" t="s">
        <v>127</v>
      </c>
      <c r="C47" s="311"/>
      <c r="D47" s="312"/>
      <c r="E47" s="313"/>
      <c r="F47" s="313"/>
      <c r="G47" s="313"/>
      <c r="H47" s="313"/>
      <c r="I47" s="227"/>
    </row>
    <row r="48" spans="1:9" ht="12.75">
      <c r="A48" s="71"/>
      <c r="B48" s="72" t="s">
        <v>5</v>
      </c>
      <c r="C48" s="311"/>
      <c r="D48" s="312"/>
      <c r="E48" s="313"/>
      <c r="F48" s="313"/>
      <c r="G48" s="313"/>
      <c r="H48" s="313"/>
      <c r="I48" s="227"/>
    </row>
    <row r="49" spans="1:9" ht="38.25" customHeight="1">
      <c r="A49" s="71">
        <v>34</v>
      </c>
      <c r="B49" s="72" t="s">
        <v>115</v>
      </c>
      <c r="C49" s="311"/>
      <c r="D49" s="312"/>
      <c r="E49" s="313"/>
      <c r="F49" s="313"/>
      <c r="G49" s="313"/>
      <c r="H49" s="313"/>
      <c r="I49" s="227"/>
    </row>
    <row r="50" spans="1:9" ht="12.75">
      <c r="A50" s="71">
        <v>35</v>
      </c>
      <c r="B50" s="72" t="s">
        <v>128</v>
      </c>
      <c r="C50" s="311"/>
      <c r="D50" s="312"/>
      <c r="E50" s="313"/>
      <c r="F50" s="313"/>
      <c r="G50" s="313"/>
      <c r="H50" s="313"/>
      <c r="I50" s="227"/>
    </row>
    <row r="51" spans="1:9" ht="12.75">
      <c r="A51" s="71"/>
      <c r="B51" s="72" t="s">
        <v>5</v>
      </c>
      <c r="C51" s="311"/>
      <c r="D51" s="312"/>
      <c r="E51" s="313"/>
      <c r="F51" s="313"/>
      <c r="G51" s="313"/>
      <c r="H51" s="313"/>
      <c r="I51" s="227"/>
    </row>
    <row r="52" spans="1:9" ht="42" customHeight="1">
      <c r="A52" s="71">
        <v>36</v>
      </c>
      <c r="B52" s="72" t="s">
        <v>115</v>
      </c>
      <c r="C52" s="311"/>
      <c r="D52" s="312"/>
      <c r="E52" s="313"/>
      <c r="F52" s="313"/>
      <c r="G52" s="313"/>
      <c r="H52" s="313"/>
      <c r="I52" s="227"/>
    </row>
    <row r="53" spans="1:9" ht="12.75">
      <c r="A53" s="71">
        <v>37</v>
      </c>
      <c r="B53" s="72" t="s">
        <v>129</v>
      </c>
      <c r="C53" s="312">
        <v>8906</v>
      </c>
      <c r="D53" s="312"/>
      <c r="E53" s="313"/>
      <c r="F53" s="313"/>
      <c r="G53" s="313"/>
      <c r="H53" s="313"/>
      <c r="I53" s="227"/>
    </row>
    <row r="54" spans="1:9" ht="14.25">
      <c r="A54" s="71">
        <v>38</v>
      </c>
      <c r="B54" s="77" t="s">
        <v>130</v>
      </c>
      <c r="C54" s="307">
        <v>3742932.02</v>
      </c>
      <c r="D54" s="318">
        <v>2927404.51</v>
      </c>
      <c r="E54" s="307">
        <v>6733900.51</v>
      </c>
      <c r="F54" s="307">
        <v>9768159</v>
      </c>
      <c r="G54" s="307">
        <v>7775035</v>
      </c>
      <c r="H54" s="307">
        <v>5061911</v>
      </c>
      <c r="I54" s="225">
        <v>3897619</v>
      </c>
    </row>
    <row r="55" spans="1:9" ht="12.75">
      <c r="A55" s="71"/>
      <c r="B55" s="72" t="s">
        <v>97</v>
      </c>
      <c r="C55" s="305"/>
      <c r="D55" s="306"/>
      <c r="E55" s="307"/>
      <c r="F55" s="307"/>
      <c r="G55" s="307"/>
      <c r="H55" s="307"/>
      <c r="I55" s="225"/>
    </row>
    <row r="56" spans="1:9" ht="12.75">
      <c r="A56" s="71">
        <v>39</v>
      </c>
      <c r="B56" s="72" t="s">
        <v>131</v>
      </c>
      <c r="C56" s="311">
        <v>3659407</v>
      </c>
      <c r="D56" s="312">
        <v>2754100</v>
      </c>
      <c r="E56" s="313">
        <v>6560596</v>
      </c>
      <c r="F56" s="313">
        <v>9594854</v>
      </c>
      <c r="G56" s="313">
        <v>7601730</v>
      </c>
      <c r="H56" s="313">
        <v>4888606</v>
      </c>
      <c r="I56" s="227">
        <v>3724314</v>
      </c>
    </row>
    <row r="57" spans="1:9" ht="12.75">
      <c r="A57" s="71"/>
      <c r="B57" s="72" t="s">
        <v>5</v>
      </c>
      <c r="C57" s="311"/>
      <c r="D57" s="312"/>
      <c r="E57" s="313"/>
      <c r="F57" s="313"/>
      <c r="G57" s="313"/>
      <c r="H57" s="313"/>
      <c r="I57" s="227"/>
    </row>
    <row r="58" spans="1:9" ht="42.75" customHeight="1">
      <c r="A58" s="71">
        <v>40</v>
      </c>
      <c r="B58" s="72" t="s">
        <v>115</v>
      </c>
      <c r="C58" s="311"/>
      <c r="D58" s="312"/>
      <c r="E58" s="313"/>
      <c r="F58" s="313"/>
      <c r="G58" s="313"/>
      <c r="H58" s="313"/>
      <c r="I58" s="227"/>
    </row>
    <row r="59" spans="1:9" ht="12.75">
      <c r="A59" s="71">
        <v>41</v>
      </c>
      <c r="B59" s="72" t="s">
        <v>132</v>
      </c>
      <c r="C59" s="311"/>
      <c r="D59" s="312"/>
      <c r="E59" s="313"/>
      <c r="F59" s="313"/>
      <c r="G59" s="313"/>
      <c r="H59" s="313"/>
      <c r="I59" s="227"/>
    </row>
    <row r="60" spans="1:9" ht="12.75">
      <c r="A60" s="71"/>
      <c r="B60" s="72" t="s">
        <v>5</v>
      </c>
      <c r="C60" s="311"/>
      <c r="D60" s="312"/>
      <c r="E60" s="313"/>
      <c r="F60" s="313"/>
      <c r="G60" s="313"/>
      <c r="H60" s="313"/>
      <c r="I60" s="227"/>
    </row>
    <row r="61" spans="1:9" ht="38.25" customHeight="1">
      <c r="A61" s="71">
        <v>42</v>
      </c>
      <c r="B61" s="72" t="s">
        <v>115</v>
      </c>
      <c r="C61" s="311"/>
      <c r="D61" s="312"/>
      <c r="E61" s="313"/>
      <c r="F61" s="313"/>
      <c r="G61" s="313"/>
      <c r="H61" s="313"/>
      <c r="I61" s="227"/>
    </row>
    <row r="62" spans="1:9" ht="12.75">
      <c r="A62" s="71">
        <v>43</v>
      </c>
      <c r="B62" s="72" t="s">
        <v>133</v>
      </c>
      <c r="C62" s="311"/>
      <c r="D62" s="312"/>
      <c r="E62" s="313"/>
      <c r="F62" s="313"/>
      <c r="G62" s="313"/>
      <c r="H62" s="313"/>
      <c r="I62" s="227"/>
    </row>
    <row r="63" spans="1:9" ht="12.75">
      <c r="A63" s="71"/>
      <c r="B63" s="72" t="s">
        <v>5</v>
      </c>
      <c r="C63" s="311"/>
      <c r="D63" s="312"/>
      <c r="E63" s="313"/>
      <c r="F63" s="313"/>
      <c r="G63" s="313"/>
      <c r="H63" s="313"/>
      <c r="I63" s="227"/>
    </row>
    <row r="64" spans="1:9" ht="40.5" customHeight="1">
      <c r="A64" s="71">
        <v>44</v>
      </c>
      <c r="B64" s="72" t="s">
        <v>115</v>
      </c>
      <c r="C64" s="311"/>
      <c r="D64" s="312"/>
      <c r="E64" s="313"/>
      <c r="F64" s="313"/>
      <c r="G64" s="313"/>
      <c r="H64" s="313"/>
      <c r="I64" s="227"/>
    </row>
    <row r="65" spans="1:9" ht="14.25">
      <c r="A65" s="71">
        <v>45</v>
      </c>
      <c r="B65" s="72" t="s">
        <v>134</v>
      </c>
      <c r="C65" s="311"/>
      <c r="D65" s="312"/>
      <c r="E65" s="313"/>
      <c r="F65" s="313"/>
      <c r="G65" s="313"/>
      <c r="H65" s="313"/>
      <c r="I65" s="227"/>
    </row>
    <row r="66" spans="1:9" ht="12.75">
      <c r="A66" s="71">
        <v>46</v>
      </c>
      <c r="B66" s="72" t="s">
        <v>135</v>
      </c>
      <c r="C66" s="311">
        <v>83525.02</v>
      </c>
      <c r="D66" s="312">
        <v>173304.51</v>
      </c>
      <c r="E66" s="313"/>
      <c r="F66" s="313"/>
      <c r="G66" s="313"/>
      <c r="H66" s="313"/>
      <c r="I66" s="227"/>
    </row>
    <row r="67" spans="1:9" ht="12.75">
      <c r="A67" s="71"/>
      <c r="B67" s="72" t="s">
        <v>5</v>
      </c>
      <c r="C67" s="311"/>
      <c r="D67" s="312"/>
      <c r="E67" s="313"/>
      <c r="F67" s="313"/>
      <c r="G67" s="313"/>
      <c r="H67" s="313"/>
      <c r="I67" s="227"/>
    </row>
    <row r="68" spans="1:9" ht="12.75">
      <c r="A68" s="71">
        <v>47</v>
      </c>
      <c r="B68" s="72" t="s">
        <v>136</v>
      </c>
      <c r="C68" s="311"/>
      <c r="D68" s="312"/>
      <c r="E68" s="313"/>
      <c r="F68" s="313"/>
      <c r="G68" s="313"/>
      <c r="H68" s="313"/>
      <c r="I68" s="227"/>
    </row>
    <row r="69" spans="1:9" ht="12.75">
      <c r="A69" s="71">
        <v>48</v>
      </c>
      <c r="B69" s="72" t="s">
        <v>137</v>
      </c>
      <c r="C69" s="311"/>
      <c r="D69" s="312"/>
      <c r="E69" s="313"/>
      <c r="F69" s="313"/>
      <c r="G69" s="313"/>
      <c r="H69" s="313"/>
      <c r="I69" s="227"/>
    </row>
    <row r="70" spans="1:9" ht="12.75">
      <c r="A70" s="71">
        <v>49</v>
      </c>
      <c r="B70" s="72" t="s">
        <v>138</v>
      </c>
      <c r="C70" s="305">
        <f>IF(C4=0,0,C54/C4*100)</f>
        <v>13.771071969295287</v>
      </c>
      <c r="D70" s="305">
        <f aca="true" t="shared" si="0" ref="D70:I70">IF(D4=0,0,D54/D4*100)</f>
        <v>9.757208437435839</v>
      </c>
      <c r="E70" s="305">
        <f t="shared" si="0"/>
        <v>20.33095660315237</v>
      </c>
      <c r="F70" s="305">
        <f t="shared" si="0"/>
        <v>28.474938264493588</v>
      </c>
      <c r="G70" s="305">
        <f t="shared" si="0"/>
        <v>24.52654207849253</v>
      </c>
      <c r="H70" s="305">
        <f t="shared" si="0"/>
        <v>15.665916203886788</v>
      </c>
      <c r="I70" s="305">
        <f t="shared" si="0"/>
        <v>11.879000944805096</v>
      </c>
    </row>
    <row r="71" spans="1:9" ht="25.5">
      <c r="A71" s="71">
        <v>50</v>
      </c>
      <c r="B71" s="72" t="s">
        <v>139</v>
      </c>
      <c r="C71" s="305">
        <f>(C54-C58-C61-C64)/C4*100</f>
        <v>13.771071969295287</v>
      </c>
      <c r="D71" s="305">
        <f aca="true" t="shared" si="1" ref="D71:I71">(D54-D58-D61-D64)/D4*100</f>
        <v>9.757208437435839</v>
      </c>
      <c r="E71" s="305">
        <f t="shared" si="1"/>
        <v>20.33095660315237</v>
      </c>
      <c r="F71" s="305">
        <f t="shared" si="1"/>
        <v>28.474938264493588</v>
      </c>
      <c r="G71" s="305">
        <f t="shared" si="1"/>
        <v>24.52654207849253</v>
      </c>
      <c r="H71" s="305">
        <f t="shared" si="1"/>
        <v>15.665916203886788</v>
      </c>
      <c r="I71" s="305">
        <f t="shared" si="1"/>
        <v>11.879000944805096</v>
      </c>
    </row>
    <row r="72" spans="1:9" ht="25.5">
      <c r="A72" s="71">
        <v>51</v>
      </c>
      <c r="B72" s="72" t="s">
        <v>140</v>
      </c>
      <c r="C72" s="305">
        <f>C54/(C8+C11-C14)*100</f>
        <v>20.47534433726951</v>
      </c>
      <c r="D72" s="305">
        <f aca="true" t="shared" si="2" ref="D72:I72">D54/(D8+D11-D14)*100</f>
        <v>15.03484144773888</v>
      </c>
      <c r="E72" s="305">
        <f t="shared" si="2"/>
        <v>30.55481082712605</v>
      </c>
      <c r="F72" s="305">
        <f t="shared" si="2"/>
        <v>42.652246238657526</v>
      </c>
      <c r="G72" s="305">
        <f t="shared" si="2"/>
        <v>38.48933100348932</v>
      </c>
      <c r="H72" s="305">
        <f t="shared" si="2"/>
        <v>24.404610093580935</v>
      </c>
      <c r="I72" s="305">
        <f t="shared" si="2"/>
        <v>18.639084692267225</v>
      </c>
    </row>
    <row r="73" spans="1:9" ht="38.25">
      <c r="A73" s="71">
        <v>52</v>
      </c>
      <c r="B73" s="72" t="s">
        <v>141</v>
      </c>
      <c r="C73" s="305">
        <f>(C54-C58-C61-C64)/(C8+C11-C14)*100</f>
        <v>20.47534433726951</v>
      </c>
      <c r="D73" s="305">
        <f aca="true" t="shared" si="3" ref="D73:I73">(D54-D58-D61-D64)/(D8+D11-D14)*100</f>
        <v>15.03484144773888</v>
      </c>
      <c r="E73" s="305">
        <f t="shared" si="3"/>
        <v>30.55481082712605</v>
      </c>
      <c r="F73" s="305">
        <f t="shared" si="3"/>
        <v>42.652246238657526</v>
      </c>
      <c r="G73" s="305">
        <f t="shared" si="3"/>
        <v>38.48933100348932</v>
      </c>
      <c r="H73" s="305">
        <f t="shared" si="3"/>
        <v>24.404610093580935</v>
      </c>
      <c r="I73" s="305">
        <f t="shared" si="3"/>
        <v>18.639084692267225</v>
      </c>
    </row>
    <row r="74" spans="1:9" ht="14.25">
      <c r="A74" s="71">
        <v>53</v>
      </c>
      <c r="B74" s="77" t="s">
        <v>142</v>
      </c>
      <c r="C74" s="305">
        <f>C76+C79+C82+C85</f>
        <v>2505006.5</v>
      </c>
      <c r="D74" s="306">
        <v>1853098</v>
      </c>
      <c r="E74" s="305">
        <v>738000</v>
      </c>
      <c r="F74" s="305">
        <f>F76+F79+F82+F85</f>
        <v>2264774</v>
      </c>
      <c r="G74" s="305">
        <v>2203124</v>
      </c>
      <c r="H74" s="305">
        <v>2963124</v>
      </c>
      <c r="I74" s="225">
        <v>1339292</v>
      </c>
    </row>
    <row r="75" spans="1:9" ht="15" customHeight="1">
      <c r="A75" s="71"/>
      <c r="B75" s="72" t="s">
        <v>143</v>
      </c>
      <c r="C75" s="305"/>
      <c r="D75" s="306"/>
      <c r="E75" s="305"/>
      <c r="F75" s="305"/>
      <c r="G75" s="305"/>
      <c r="H75" s="305"/>
      <c r="I75" s="225"/>
    </row>
    <row r="76" spans="1:9" ht="12.75">
      <c r="A76" s="71">
        <v>54</v>
      </c>
      <c r="B76" s="72" t="s">
        <v>144</v>
      </c>
      <c r="C76" s="311">
        <f>C19+C42</f>
        <v>2505006.5</v>
      </c>
      <c r="D76" s="312">
        <v>1853098</v>
      </c>
      <c r="E76" s="311">
        <v>738000</v>
      </c>
      <c r="F76" s="311">
        <v>2264774</v>
      </c>
      <c r="G76" s="311">
        <v>2203124</v>
      </c>
      <c r="H76" s="311">
        <f>H19+H42</f>
        <v>2963124</v>
      </c>
      <c r="I76" s="227">
        <v>1339292</v>
      </c>
    </row>
    <row r="77" spans="1:9" ht="12.75">
      <c r="A77" s="71"/>
      <c r="B77" s="72" t="s">
        <v>5</v>
      </c>
      <c r="C77" s="311"/>
      <c r="D77" s="312"/>
      <c r="E77" s="311"/>
      <c r="F77" s="311"/>
      <c r="G77" s="311"/>
      <c r="H77" s="311"/>
      <c r="I77" s="227"/>
    </row>
    <row r="78" spans="1:9" ht="39" customHeight="1">
      <c r="A78" s="71">
        <v>55</v>
      </c>
      <c r="B78" s="72" t="s">
        <v>115</v>
      </c>
      <c r="C78" s="311"/>
      <c r="D78" s="312"/>
      <c r="E78" s="311"/>
      <c r="F78" s="311"/>
      <c r="G78" s="311"/>
      <c r="H78" s="311"/>
      <c r="I78" s="227"/>
    </row>
    <row r="79" spans="1:9" ht="12.75">
      <c r="A79" s="71">
        <v>56</v>
      </c>
      <c r="B79" s="72" t="s">
        <v>145</v>
      </c>
      <c r="C79" s="311"/>
      <c r="D79" s="312"/>
      <c r="E79" s="311"/>
      <c r="F79" s="311"/>
      <c r="G79" s="311"/>
      <c r="H79" s="311"/>
      <c r="I79" s="227"/>
    </row>
    <row r="80" spans="1:9" ht="12.75">
      <c r="A80" s="71"/>
      <c r="B80" s="72" t="s">
        <v>5</v>
      </c>
      <c r="C80" s="311"/>
      <c r="D80" s="312"/>
      <c r="E80" s="311"/>
      <c r="F80" s="311"/>
      <c r="G80" s="311"/>
      <c r="H80" s="311"/>
      <c r="I80" s="227"/>
    </row>
    <row r="81" spans="1:9" ht="36.75" customHeight="1">
      <c r="A81" s="71">
        <v>57</v>
      </c>
      <c r="B81" s="72" t="s">
        <v>115</v>
      </c>
      <c r="C81" s="311"/>
      <c r="D81" s="312"/>
      <c r="E81" s="311"/>
      <c r="F81" s="311"/>
      <c r="G81" s="311"/>
      <c r="H81" s="311"/>
      <c r="I81" s="227"/>
    </row>
    <row r="82" spans="1:9" ht="12.75">
      <c r="A82" s="71">
        <v>58</v>
      </c>
      <c r="B82" s="72" t="s">
        <v>146</v>
      </c>
      <c r="C82" s="311"/>
      <c r="D82" s="312"/>
      <c r="E82" s="311"/>
      <c r="F82" s="311"/>
      <c r="G82" s="311"/>
      <c r="H82" s="311"/>
      <c r="I82" s="227"/>
    </row>
    <row r="83" spans="1:9" ht="12.75">
      <c r="A83" s="71"/>
      <c r="B83" s="72" t="s">
        <v>5</v>
      </c>
      <c r="C83" s="311"/>
      <c r="D83" s="312"/>
      <c r="E83" s="311"/>
      <c r="F83" s="311"/>
      <c r="G83" s="311"/>
      <c r="H83" s="311"/>
      <c r="I83" s="227"/>
    </row>
    <row r="84" spans="1:9" ht="41.25" customHeight="1">
      <c r="A84" s="71">
        <v>59</v>
      </c>
      <c r="B84" s="72" t="s">
        <v>115</v>
      </c>
      <c r="C84" s="311"/>
      <c r="D84" s="312"/>
      <c r="E84" s="311"/>
      <c r="F84" s="311"/>
      <c r="G84" s="311"/>
      <c r="H84" s="311"/>
      <c r="I84" s="227"/>
    </row>
    <row r="85" spans="1:9" ht="13.5" customHeight="1">
      <c r="A85" s="71">
        <v>60</v>
      </c>
      <c r="B85" s="72" t="s">
        <v>147</v>
      </c>
      <c r="C85" s="311"/>
      <c r="D85" s="312"/>
      <c r="E85" s="311"/>
      <c r="F85" s="311"/>
      <c r="G85" s="311"/>
      <c r="H85" s="311"/>
      <c r="I85" s="227"/>
    </row>
    <row r="86" spans="1:9" ht="12.75">
      <c r="A86" s="71">
        <v>61</v>
      </c>
      <c r="B86" s="72" t="s">
        <v>148</v>
      </c>
      <c r="C86" s="311">
        <f>C76/C4*100</f>
        <v>9.21647110092384</v>
      </c>
      <c r="D86" s="311">
        <f aca="true" t="shared" si="4" ref="D86:I86">D76/D4*100</f>
        <v>6.176482744093155</v>
      </c>
      <c r="E86" s="311">
        <f t="shared" si="4"/>
        <v>2.228165674685094</v>
      </c>
      <c r="F86" s="311">
        <f t="shared" si="4"/>
        <v>6.601991207660543</v>
      </c>
      <c r="G86" s="311">
        <f t="shared" si="4"/>
        <v>6.9498096780447645</v>
      </c>
      <c r="H86" s="311">
        <f t="shared" si="4"/>
        <v>9.170459987488092</v>
      </c>
      <c r="I86" s="311">
        <f t="shared" si="4"/>
        <v>4.081838407851025</v>
      </c>
    </row>
    <row r="87" spans="1:9" ht="25.5">
      <c r="A87" s="71">
        <v>62</v>
      </c>
      <c r="B87" s="72" t="s">
        <v>149</v>
      </c>
      <c r="C87" s="311">
        <f>(C74-C78-C81-C84)/C4*100</f>
        <v>9.21647110092384</v>
      </c>
      <c r="D87" s="311">
        <f aca="true" t="shared" si="5" ref="D87:I87">(D74-D78-D81-D84)/D4*100</f>
        <v>6.176482744093155</v>
      </c>
      <c r="E87" s="311">
        <f t="shared" si="5"/>
        <v>2.228165674685094</v>
      </c>
      <c r="F87" s="311">
        <f t="shared" si="5"/>
        <v>6.601991207660543</v>
      </c>
      <c r="G87" s="311">
        <f t="shared" si="5"/>
        <v>6.9498096780447645</v>
      </c>
      <c r="H87" s="311">
        <f t="shared" si="5"/>
        <v>9.170459987488092</v>
      </c>
      <c r="I87" s="311">
        <f t="shared" si="5"/>
        <v>4.081838407851025</v>
      </c>
    </row>
    <row r="88" spans="1:9" ht="25.5">
      <c r="A88" s="71">
        <v>63</v>
      </c>
      <c r="B88" s="72" t="s">
        <v>150</v>
      </c>
      <c r="C88" s="311">
        <f>C74/(C8+C11-C14)*100</f>
        <v>13.703393591048526</v>
      </c>
      <c r="D88" s="311">
        <f aca="true" t="shared" si="6" ref="D88:I88">D74/(D8+D11-D14)*100</f>
        <v>9.517316285449743</v>
      </c>
      <c r="E88" s="311">
        <f t="shared" si="6"/>
        <v>3.3486462054098602</v>
      </c>
      <c r="F88" s="311">
        <f t="shared" si="6"/>
        <v>9.88903828478932</v>
      </c>
      <c r="G88" s="311">
        <f t="shared" si="6"/>
        <v>10.90628773731969</v>
      </c>
      <c r="H88" s="311">
        <f t="shared" si="6"/>
        <v>14.28588647230896</v>
      </c>
      <c r="I88" s="311">
        <f t="shared" si="6"/>
        <v>6.404724785997801</v>
      </c>
    </row>
    <row r="89" spans="1:9" ht="38.25">
      <c r="A89" s="71">
        <v>64</v>
      </c>
      <c r="B89" s="72" t="s">
        <v>151</v>
      </c>
      <c r="C89" s="311">
        <f>(C74-C78-C81-C84)/(C8+C11-C14)*100</f>
        <v>13.703393591048526</v>
      </c>
      <c r="D89" s="311">
        <f aca="true" t="shared" si="7" ref="D89:I89">(D74-D78-D81-D84)/(D8+D11-D14)*100</f>
        <v>9.517316285449743</v>
      </c>
      <c r="E89" s="311">
        <f t="shared" si="7"/>
        <v>3.3486462054098602</v>
      </c>
      <c r="F89" s="311">
        <f t="shared" si="7"/>
        <v>9.88903828478932</v>
      </c>
      <c r="G89" s="311">
        <f t="shared" si="7"/>
        <v>10.90628773731969</v>
      </c>
      <c r="H89" s="311">
        <f t="shared" si="7"/>
        <v>14.28588647230896</v>
      </c>
      <c r="I89" s="311">
        <f t="shared" si="7"/>
        <v>6.404724785997801</v>
      </c>
    </row>
    <row r="90" spans="1:9" ht="63.75">
      <c r="A90" s="71">
        <v>65</v>
      </c>
      <c r="B90" s="72" t="s">
        <v>179</v>
      </c>
      <c r="C90" s="311"/>
      <c r="D90" s="312"/>
      <c r="E90" s="311"/>
      <c r="F90" s="311">
        <f>((C6+C13-(C17-C19))/C4+(D6+D13-(D17-D19))/D4+(E6+E13-(E17-E19))/E4)/3*100</f>
        <v>12.31927526864235</v>
      </c>
      <c r="G90" s="311">
        <f>((D6+D13-(D17-D19))/D4+(E6+E13-(E17-E19))/E4+(F6+F13-(F17-F19))/F4)/3*100</f>
        <v>9.02364625637065</v>
      </c>
      <c r="H90" s="311">
        <f>((E6+E13-(E17-E19))/E4+(F6+F13-(F17-F19))/F4+(G6+G13-(G17-G19))/G4)/3*100</f>
        <v>9.90765953071584</v>
      </c>
      <c r="I90" s="227"/>
    </row>
    <row r="91" spans="1:9" ht="25.5">
      <c r="A91" s="71">
        <v>66</v>
      </c>
      <c r="B91" s="72" t="s">
        <v>152</v>
      </c>
      <c r="C91" s="311">
        <f>C6-C17</f>
        <v>2957609.91</v>
      </c>
      <c r="D91" s="312">
        <v>3270507</v>
      </c>
      <c r="E91" s="311">
        <v>3812102</v>
      </c>
      <c r="F91" s="311">
        <f>F6-F17</f>
        <v>94537</v>
      </c>
      <c r="G91" s="311">
        <v>4114000</v>
      </c>
      <c r="H91" s="311">
        <v>4213124</v>
      </c>
      <c r="I91" s="227">
        <v>3664292</v>
      </c>
    </row>
    <row r="93" ht="14.25">
      <c r="A93" s="79" t="s">
        <v>153</v>
      </c>
    </row>
    <row r="94" spans="1:9" ht="12.75">
      <c r="A94" s="411" t="s">
        <v>154</v>
      </c>
      <c r="B94" s="412"/>
      <c r="C94" s="412"/>
      <c r="D94" s="412"/>
      <c r="E94" s="412"/>
      <c r="F94" s="412"/>
      <c r="G94" s="412"/>
      <c r="H94" s="412"/>
      <c r="I94" s="412"/>
    </row>
    <row r="95" ht="14.25">
      <c r="A95" s="79" t="s">
        <v>155</v>
      </c>
    </row>
    <row r="96" spans="1:9" ht="53.25" customHeight="1">
      <c r="A96" s="411" t="s">
        <v>156</v>
      </c>
      <c r="B96" s="412"/>
      <c r="C96" s="412"/>
      <c r="D96" s="412"/>
      <c r="E96" s="412"/>
      <c r="F96" s="412"/>
      <c r="G96" s="412"/>
      <c r="H96" s="412"/>
      <c r="I96" s="412"/>
    </row>
    <row r="97" ht="14.25">
      <c r="A97" s="80"/>
    </row>
    <row r="98" ht="14.25">
      <c r="A98" s="80"/>
    </row>
    <row r="99" ht="12.75">
      <c r="G99" s="82"/>
    </row>
    <row r="100" ht="25.5" customHeight="1">
      <c r="G100" s="83"/>
    </row>
  </sheetData>
  <sheetProtection/>
  <mergeCells count="6">
    <mergeCell ref="A94:I94"/>
    <mergeCell ref="A96:I96"/>
    <mergeCell ref="A1:A2"/>
    <mergeCell ref="B1:B2"/>
    <mergeCell ref="C1:D1"/>
    <mergeCell ref="E1:I1"/>
  </mergeCells>
  <printOptions/>
  <pageMargins left="0.1968503937007874" right="0" top="0.7086614173228347" bottom="0.984251968503937" header="0.3937007874015748" footer="0.5118110236220472"/>
  <pageSetup firstPageNumber="26" useFirstPageNumber="1" fitToHeight="4" horizontalDpi="600" verticalDpi="600" orientation="landscape" paperSize="9" r:id="rId1"/>
  <headerFooter alignWithMargins="0">
    <oddHeader>&amp;CPrognoza długu publicznego  na lata 2010 - 2013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81"/>
  <sheetViews>
    <sheetView zoomScalePageLayoutView="0" workbookViewId="0" topLeftCell="A59">
      <selection activeCell="A65" sqref="A65"/>
    </sheetView>
  </sheetViews>
  <sheetFormatPr defaultColWidth="9.00390625" defaultRowHeight="12.75"/>
  <cols>
    <col min="1" max="1" width="4.00390625" style="1" customWidth="1"/>
    <col min="2" max="2" width="6.875" style="1" customWidth="1"/>
    <col min="3" max="3" width="32.375" style="1" customWidth="1"/>
    <col min="4" max="4" width="13.00390625" style="1" customWidth="1"/>
    <col min="5" max="5" width="12.75390625" style="1" customWidth="1"/>
    <col min="6" max="6" width="12.875" style="1" customWidth="1"/>
    <col min="7" max="7" width="11.875" style="23" customWidth="1"/>
    <col min="8" max="8" width="10.625" style="1" customWidth="1"/>
    <col min="9" max="9" width="9.125" style="1" customWidth="1"/>
    <col min="10" max="10" width="13.00390625" style="164" customWidth="1"/>
    <col min="11" max="11" width="12.00390625" style="1" customWidth="1"/>
  </cols>
  <sheetData>
    <row r="1" spans="1:11" ht="18">
      <c r="A1" s="356" t="s">
        <v>365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1" s="18" customFormat="1" ht="18.75" customHeight="1">
      <c r="A2" s="360" t="s">
        <v>1</v>
      </c>
      <c r="B2" s="360" t="s">
        <v>2</v>
      </c>
      <c r="C2" s="360" t="s">
        <v>9</v>
      </c>
      <c r="D2" s="357" t="s">
        <v>223</v>
      </c>
      <c r="E2" s="360" t="s">
        <v>224</v>
      </c>
      <c r="F2" s="360"/>
      <c r="G2" s="360"/>
      <c r="H2" s="360"/>
      <c r="I2" s="360"/>
      <c r="J2" s="360"/>
      <c r="K2" s="360"/>
    </row>
    <row r="3" spans="1:11" s="18" customFormat="1" ht="20.25" customHeight="1">
      <c r="A3" s="360"/>
      <c r="B3" s="360"/>
      <c r="C3" s="360"/>
      <c r="D3" s="358"/>
      <c r="E3" s="360" t="s">
        <v>11</v>
      </c>
      <c r="F3" s="360" t="s">
        <v>27</v>
      </c>
      <c r="G3" s="360"/>
      <c r="H3" s="360"/>
      <c r="I3" s="360"/>
      <c r="J3" s="360"/>
      <c r="K3" s="360" t="s">
        <v>12</v>
      </c>
    </row>
    <row r="4" spans="1:11" s="18" customFormat="1" ht="63.75">
      <c r="A4" s="360"/>
      <c r="B4" s="360"/>
      <c r="C4" s="360"/>
      <c r="D4" s="359"/>
      <c r="E4" s="360"/>
      <c r="F4" s="22" t="s">
        <v>225</v>
      </c>
      <c r="G4" s="22" t="s">
        <v>28</v>
      </c>
      <c r="H4" s="109" t="s">
        <v>29</v>
      </c>
      <c r="I4" s="109" t="s">
        <v>30</v>
      </c>
      <c r="J4" s="110" t="s">
        <v>50</v>
      </c>
      <c r="K4" s="360"/>
    </row>
    <row r="5" spans="1:11" s="18" customFormat="1" ht="6" customHeight="1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11">
        <v>7</v>
      </c>
      <c r="H5" s="19">
        <v>8</v>
      </c>
      <c r="I5" s="19">
        <v>9</v>
      </c>
      <c r="J5" s="112">
        <v>10</v>
      </c>
      <c r="K5" s="19">
        <v>11</v>
      </c>
    </row>
    <row r="6" spans="1:11" s="18" customFormat="1" ht="12.75">
      <c r="A6" s="113" t="s">
        <v>226</v>
      </c>
      <c r="B6" s="114"/>
      <c r="C6" s="115" t="s">
        <v>227</v>
      </c>
      <c r="D6" s="116">
        <v>36132</v>
      </c>
      <c r="E6" s="116">
        <v>11132</v>
      </c>
      <c r="F6" s="117"/>
      <c r="G6" s="116">
        <v>4000</v>
      </c>
      <c r="H6" s="116"/>
      <c r="I6" s="116"/>
      <c r="J6" s="116">
        <v>7132</v>
      </c>
      <c r="K6" s="116">
        <v>25000</v>
      </c>
    </row>
    <row r="7" spans="1:11" s="18" customFormat="1" ht="12.75">
      <c r="A7" s="118" t="s">
        <v>226</v>
      </c>
      <c r="B7" s="119" t="s">
        <v>228</v>
      </c>
      <c r="C7" s="120" t="s">
        <v>229</v>
      </c>
      <c r="D7" s="121">
        <v>4000</v>
      </c>
      <c r="E7" s="121">
        <v>4000</v>
      </c>
      <c r="F7" s="122"/>
      <c r="G7" s="121">
        <v>4000</v>
      </c>
      <c r="H7" s="121"/>
      <c r="I7" s="123"/>
      <c r="J7" s="121"/>
      <c r="K7" s="123"/>
    </row>
    <row r="8" spans="1:11" s="18" customFormat="1" ht="12.75" customHeight="1">
      <c r="A8" s="124" t="s">
        <v>226</v>
      </c>
      <c r="B8" s="124" t="s">
        <v>230</v>
      </c>
      <c r="C8" s="145" t="s">
        <v>231</v>
      </c>
      <c r="D8" s="138">
        <v>25000</v>
      </c>
      <c r="E8" s="138"/>
      <c r="F8" s="139"/>
      <c r="G8" s="138"/>
      <c r="H8" s="138"/>
      <c r="I8" s="138"/>
      <c r="J8" s="138"/>
      <c r="K8" s="138">
        <v>25000</v>
      </c>
    </row>
    <row r="9" spans="1:11" s="18" customFormat="1" ht="12.75">
      <c r="A9" s="127" t="s">
        <v>226</v>
      </c>
      <c r="B9" s="119" t="s">
        <v>232</v>
      </c>
      <c r="C9" s="128" t="s">
        <v>233</v>
      </c>
      <c r="D9" s="121">
        <v>3132</v>
      </c>
      <c r="E9" s="121">
        <v>3132</v>
      </c>
      <c r="F9" s="129"/>
      <c r="G9" s="121"/>
      <c r="H9" s="121"/>
      <c r="I9" s="121"/>
      <c r="J9" s="121">
        <v>3132</v>
      </c>
      <c r="K9" s="121"/>
    </row>
    <row r="10" spans="1:11" s="18" customFormat="1" ht="12.75">
      <c r="A10" s="130" t="s">
        <v>226</v>
      </c>
      <c r="B10" s="124" t="s">
        <v>234</v>
      </c>
      <c r="C10" s="131" t="s">
        <v>235</v>
      </c>
      <c r="D10" s="158">
        <v>4000</v>
      </c>
      <c r="E10" s="158">
        <v>4000</v>
      </c>
      <c r="F10" s="246"/>
      <c r="G10" s="158"/>
      <c r="H10" s="158"/>
      <c r="I10" s="158"/>
      <c r="J10" s="247">
        <v>4000</v>
      </c>
      <c r="K10" s="158"/>
    </row>
    <row r="11" spans="1:11" s="18" customFormat="1" ht="12.75">
      <c r="A11" s="113" t="s">
        <v>236</v>
      </c>
      <c r="B11" s="113"/>
      <c r="C11" s="132" t="s">
        <v>237</v>
      </c>
      <c r="D11" s="116">
        <v>3974681</v>
      </c>
      <c r="E11" s="116">
        <v>1151100</v>
      </c>
      <c r="F11" s="133"/>
      <c r="G11" s="116">
        <v>800000</v>
      </c>
      <c r="H11" s="116"/>
      <c r="I11" s="116"/>
      <c r="J11" s="116">
        <v>351100</v>
      </c>
      <c r="K11" s="116">
        <v>2823581</v>
      </c>
    </row>
    <row r="12" spans="1:11" s="18" customFormat="1" ht="12.75">
      <c r="A12" s="127" t="s">
        <v>236</v>
      </c>
      <c r="B12" s="127" t="s">
        <v>238</v>
      </c>
      <c r="C12" s="134" t="s">
        <v>239</v>
      </c>
      <c r="D12" s="135">
        <v>301100</v>
      </c>
      <c r="E12" s="135">
        <v>301100</v>
      </c>
      <c r="F12" s="136"/>
      <c r="G12" s="135">
        <v>300000</v>
      </c>
      <c r="H12" s="135"/>
      <c r="I12" s="135"/>
      <c r="J12" s="135">
        <v>1100</v>
      </c>
      <c r="K12" s="135"/>
    </row>
    <row r="13" spans="1:11" s="18" customFormat="1" ht="12.75">
      <c r="A13" s="137" t="s">
        <v>236</v>
      </c>
      <c r="B13" s="137" t="s">
        <v>240</v>
      </c>
      <c r="C13" s="20" t="s">
        <v>241</v>
      </c>
      <c r="D13" s="138">
        <v>500000</v>
      </c>
      <c r="E13" s="138">
        <v>500000</v>
      </c>
      <c r="F13" s="139"/>
      <c r="G13" s="138">
        <v>500000</v>
      </c>
      <c r="H13" s="138"/>
      <c r="I13" s="138"/>
      <c r="J13" s="138"/>
      <c r="K13" s="138"/>
    </row>
    <row r="14" spans="1:11" s="18" customFormat="1" ht="12.75">
      <c r="A14" s="130" t="s">
        <v>236</v>
      </c>
      <c r="B14" s="130" t="s">
        <v>242</v>
      </c>
      <c r="C14" s="140" t="s">
        <v>243</v>
      </c>
      <c r="D14" s="141">
        <v>3173581</v>
      </c>
      <c r="E14" s="141">
        <v>350000</v>
      </c>
      <c r="F14" s="142"/>
      <c r="G14" s="141"/>
      <c r="H14" s="141"/>
      <c r="I14" s="141"/>
      <c r="J14" s="141">
        <v>350000</v>
      </c>
      <c r="K14" s="141">
        <v>2823581</v>
      </c>
    </row>
    <row r="15" spans="1:11" s="143" customFormat="1" ht="12.75">
      <c r="A15" s="113" t="s">
        <v>244</v>
      </c>
      <c r="B15" s="113"/>
      <c r="C15" s="132" t="s">
        <v>245</v>
      </c>
      <c r="D15" s="116">
        <v>700000</v>
      </c>
      <c r="E15" s="116"/>
      <c r="F15" s="133"/>
      <c r="G15" s="116"/>
      <c r="H15" s="116"/>
      <c r="I15" s="116"/>
      <c r="J15" s="116"/>
      <c r="K15" s="116">
        <v>700000</v>
      </c>
    </row>
    <row r="16" spans="1:11" s="18" customFormat="1" ht="12.75">
      <c r="A16" s="119" t="s">
        <v>244</v>
      </c>
      <c r="B16" s="119" t="s">
        <v>246</v>
      </c>
      <c r="C16" s="128" t="s">
        <v>235</v>
      </c>
      <c r="D16" s="121">
        <v>700000</v>
      </c>
      <c r="E16" s="121"/>
      <c r="F16" s="129"/>
      <c r="G16" s="121"/>
      <c r="H16" s="121"/>
      <c r="I16" s="121"/>
      <c r="J16" s="121"/>
      <c r="K16" s="121">
        <v>700000</v>
      </c>
    </row>
    <row r="17" spans="1:11" s="18" customFormat="1" ht="12.75">
      <c r="A17" s="113" t="s">
        <v>247</v>
      </c>
      <c r="B17" s="113"/>
      <c r="C17" s="132" t="s">
        <v>248</v>
      </c>
      <c r="D17" s="116">
        <v>278000</v>
      </c>
      <c r="E17" s="116">
        <v>278000</v>
      </c>
      <c r="F17" s="116"/>
      <c r="G17" s="116"/>
      <c r="H17" s="116"/>
      <c r="I17" s="116"/>
      <c r="J17" s="116">
        <v>278000</v>
      </c>
      <c r="K17" s="116"/>
    </row>
    <row r="18" spans="1:11" s="18" customFormat="1" ht="12.75">
      <c r="A18" s="127" t="s">
        <v>247</v>
      </c>
      <c r="B18" s="127" t="s">
        <v>249</v>
      </c>
      <c r="C18" s="144" t="s">
        <v>250</v>
      </c>
      <c r="D18" s="135">
        <v>235000</v>
      </c>
      <c r="E18" s="135">
        <v>235000</v>
      </c>
      <c r="F18" s="135"/>
      <c r="G18" s="135"/>
      <c r="H18" s="135"/>
      <c r="I18" s="135"/>
      <c r="J18" s="135">
        <v>235000</v>
      </c>
      <c r="K18" s="135"/>
    </row>
    <row r="19" spans="1:11" s="21" customFormat="1" ht="12" customHeight="1">
      <c r="A19" s="137" t="s">
        <v>247</v>
      </c>
      <c r="B19" s="137" t="s">
        <v>251</v>
      </c>
      <c r="C19" s="145" t="s">
        <v>252</v>
      </c>
      <c r="D19" s="138">
        <v>40000</v>
      </c>
      <c r="E19" s="138">
        <v>40000</v>
      </c>
      <c r="F19" s="138"/>
      <c r="G19" s="138"/>
      <c r="H19" s="138"/>
      <c r="I19" s="138"/>
      <c r="J19" s="138">
        <v>40000</v>
      </c>
      <c r="K19" s="138"/>
    </row>
    <row r="20" spans="1:11" s="21" customFormat="1" ht="12" customHeight="1">
      <c r="A20" s="119" t="s">
        <v>247</v>
      </c>
      <c r="B20" s="119" t="s">
        <v>253</v>
      </c>
      <c r="C20" s="146" t="s">
        <v>254</v>
      </c>
      <c r="D20" s="121">
        <v>3000</v>
      </c>
      <c r="E20" s="121">
        <v>3000</v>
      </c>
      <c r="F20" s="121"/>
      <c r="G20" s="121"/>
      <c r="H20" s="121"/>
      <c r="I20" s="121"/>
      <c r="J20" s="121">
        <v>3000</v>
      </c>
      <c r="K20" s="121"/>
    </row>
    <row r="21" spans="1:11" ht="12.75">
      <c r="A21" s="113" t="s">
        <v>255</v>
      </c>
      <c r="B21" s="113"/>
      <c r="C21" s="132" t="s">
        <v>256</v>
      </c>
      <c r="D21" s="116">
        <v>3088297</v>
      </c>
      <c r="E21" s="116">
        <v>3073297</v>
      </c>
      <c r="F21" s="116">
        <v>2304253</v>
      </c>
      <c r="G21" s="116"/>
      <c r="H21" s="116"/>
      <c r="I21" s="116"/>
      <c r="J21" s="116">
        <v>769044</v>
      </c>
      <c r="K21" s="116">
        <v>15000</v>
      </c>
    </row>
    <row r="22" spans="1:11" ht="16.5" customHeight="1">
      <c r="A22" s="127" t="s">
        <v>255</v>
      </c>
      <c r="B22" s="127" t="s">
        <v>257</v>
      </c>
      <c r="C22" s="134" t="s">
        <v>258</v>
      </c>
      <c r="D22" s="135">
        <v>74057</v>
      </c>
      <c r="E22" s="135">
        <v>74057</v>
      </c>
      <c r="F22" s="135">
        <v>72324</v>
      </c>
      <c r="G22" s="135"/>
      <c r="H22" s="135"/>
      <c r="I22" s="135"/>
      <c r="J22" s="135">
        <v>1733</v>
      </c>
      <c r="K22" s="135"/>
    </row>
    <row r="23" spans="1:11" ht="15.75" customHeight="1">
      <c r="A23" s="137" t="s">
        <v>255</v>
      </c>
      <c r="B23" s="137" t="s">
        <v>259</v>
      </c>
      <c r="C23" s="20" t="s">
        <v>260</v>
      </c>
      <c r="D23" s="138">
        <v>203660</v>
      </c>
      <c r="E23" s="138">
        <v>203660</v>
      </c>
      <c r="F23" s="138"/>
      <c r="G23" s="138"/>
      <c r="H23" s="138"/>
      <c r="I23" s="138"/>
      <c r="J23" s="138">
        <v>203660</v>
      </c>
      <c r="K23" s="138"/>
    </row>
    <row r="24" spans="1:11" ht="18" customHeight="1">
      <c r="A24" s="130" t="s">
        <v>255</v>
      </c>
      <c r="B24" s="130" t="s">
        <v>261</v>
      </c>
      <c r="C24" s="140" t="s">
        <v>262</v>
      </c>
      <c r="D24" s="141">
        <v>2669630</v>
      </c>
      <c r="E24" s="141">
        <v>2654630</v>
      </c>
      <c r="F24" s="141">
        <v>2146929</v>
      </c>
      <c r="G24" s="141"/>
      <c r="H24" s="141"/>
      <c r="I24" s="141"/>
      <c r="J24" s="141">
        <v>507701</v>
      </c>
      <c r="K24" s="141">
        <v>15000</v>
      </c>
    </row>
    <row r="25" spans="1:11" ht="17.25" customHeight="1">
      <c r="A25" s="130" t="s">
        <v>255</v>
      </c>
      <c r="B25" s="130" t="s">
        <v>263</v>
      </c>
      <c r="C25" s="147" t="s">
        <v>264</v>
      </c>
      <c r="D25" s="141">
        <v>55950</v>
      </c>
      <c r="E25" s="141">
        <v>55950</v>
      </c>
      <c r="F25" s="141"/>
      <c r="G25" s="141"/>
      <c r="H25" s="141"/>
      <c r="I25" s="141"/>
      <c r="J25" s="141">
        <v>55950</v>
      </c>
      <c r="K25" s="141"/>
    </row>
    <row r="26" spans="1:11" ht="18.75" customHeight="1">
      <c r="A26" s="130" t="s">
        <v>255</v>
      </c>
      <c r="B26" s="130" t="s">
        <v>265</v>
      </c>
      <c r="C26" s="140" t="s">
        <v>235</v>
      </c>
      <c r="D26" s="141">
        <v>85000</v>
      </c>
      <c r="E26" s="141">
        <v>85000</v>
      </c>
      <c r="F26" s="141">
        <v>85000</v>
      </c>
      <c r="G26" s="141"/>
      <c r="H26" s="141"/>
      <c r="I26" s="141"/>
      <c r="J26" s="141"/>
      <c r="K26" s="141"/>
    </row>
    <row r="27" spans="1:11" ht="39.75" customHeight="1">
      <c r="A27" s="113" t="s">
        <v>266</v>
      </c>
      <c r="B27" s="148"/>
      <c r="C27" s="149" t="s">
        <v>267</v>
      </c>
      <c r="D27" s="116">
        <v>1935</v>
      </c>
      <c r="E27" s="116">
        <v>1935</v>
      </c>
      <c r="F27" s="116">
        <v>1630</v>
      </c>
      <c r="G27" s="116"/>
      <c r="H27" s="116"/>
      <c r="I27" s="116"/>
      <c r="J27" s="116">
        <v>305</v>
      </c>
      <c r="K27" s="116"/>
    </row>
    <row r="28" spans="1:11" ht="33.75">
      <c r="A28" s="124" t="s">
        <v>266</v>
      </c>
      <c r="B28" s="124" t="s">
        <v>268</v>
      </c>
      <c r="C28" s="125" t="s">
        <v>269</v>
      </c>
      <c r="D28" s="126">
        <v>1935</v>
      </c>
      <c r="E28" s="126">
        <v>1935</v>
      </c>
      <c r="F28" s="126">
        <v>1630</v>
      </c>
      <c r="G28" s="126"/>
      <c r="H28" s="126"/>
      <c r="I28" s="126"/>
      <c r="J28" s="126">
        <v>305</v>
      </c>
      <c r="K28" s="126"/>
    </row>
    <row r="29" spans="1:11" ht="25.5">
      <c r="A29" s="113" t="s">
        <v>270</v>
      </c>
      <c r="B29" s="113"/>
      <c r="C29" s="132" t="s">
        <v>271</v>
      </c>
      <c r="D29" s="116">
        <v>246421</v>
      </c>
      <c r="E29" s="116">
        <v>246421</v>
      </c>
      <c r="F29" s="116">
        <v>124321</v>
      </c>
      <c r="G29" s="116"/>
      <c r="H29" s="116"/>
      <c r="I29" s="116"/>
      <c r="J29" s="116">
        <v>122100</v>
      </c>
      <c r="K29" s="116"/>
    </row>
    <row r="30" spans="1:11" ht="12.75">
      <c r="A30" s="119" t="s">
        <v>270</v>
      </c>
      <c r="B30" s="119" t="s">
        <v>272</v>
      </c>
      <c r="C30" s="128" t="s">
        <v>273</v>
      </c>
      <c r="D30" s="121">
        <v>10000</v>
      </c>
      <c r="E30" s="121">
        <v>10000</v>
      </c>
      <c r="F30" s="121"/>
      <c r="G30" s="121"/>
      <c r="H30" s="121"/>
      <c r="I30" s="121"/>
      <c r="J30" s="121">
        <v>10000</v>
      </c>
      <c r="K30" s="121"/>
    </row>
    <row r="31" spans="1:11" s="150" customFormat="1" ht="12.75">
      <c r="A31" s="124" t="s">
        <v>270</v>
      </c>
      <c r="B31" s="124" t="s">
        <v>274</v>
      </c>
      <c r="C31" s="20" t="s">
        <v>275</v>
      </c>
      <c r="D31" s="138">
        <v>138000</v>
      </c>
      <c r="E31" s="138">
        <v>138000</v>
      </c>
      <c r="F31" s="138">
        <v>40000</v>
      </c>
      <c r="G31" s="138"/>
      <c r="H31" s="138"/>
      <c r="I31" s="138"/>
      <c r="J31" s="138">
        <v>98000</v>
      </c>
      <c r="K31" s="138"/>
    </row>
    <row r="32" spans="1:11" s="150" customFormat="1" ht="12.75">
      <c r="A32" s="124" t="s">
        <v>270</v>
      </c>
      <c r="B32" s="124" t="s">
        <v>276</v>
      </c>
      <c r="C32" s="20" t="s">
        <v>277</v>
      </c>
      <c r="D32" s="138">
        <v>3000</v>
      </c>
      <c r="E32" s="138">
        <v>3000</v>
      </c>
      <c r="F32" s="138"/>
      <c r="G32" s="138"/>
      <c r="H32" s="138"/>
      <c r="I32" s="138"/>
      <c r="J32" s="138">
        <v>3000</v>
      </c>
      <c r="K32" s="138"/>
    </row>
    <row r="33" spans="1:11" s="150" customFormat="1" ht="12.75">
      <c r="A33" s="124" t="s">
        <v>270</v>
      </c>
      <c r="B33" s="124" t="s">
        <v>278</v>
      </c>
      <c r="C33" s="248" t="s">
        <v>279</v>
      </c>
      <c r="D33" s="121">
        <v>89421</v>
      </c>
      <c r="E33" s="121">
        <v>89421</v>
      </c>
      <c r="F33" s="121">
        <v>84321</v>
      </c>
      <c r="G33" s="121"/>
      <c r="H33" s="121"/>
      <c r="I33" s="121"/>
      <c r="J33" s="121">
        <v>5100</v>
      </c>
      <c r="K33" s="121"/>
    </row>
    <row r="34" spans="1:11" s="150" customFormat="1" ht="12.75">
      <c r="A34" s="124" t="s">
        <v>270</v>
      </c>
      <c r="B34" s="124" t="s">
        <v>280</v>
      </c>
      <c r="C34" s="131" t="s">
        <v>281</v>
      </c>
      <c r="D34" s="158">
        <v>6000</v>
      </c>
      <c r="E34" s="158">
        <v>6000</v>
      </c>
      <c r="F34" s="158"/>
      <c r="G34" s="158"/>
      <c r="H34" s="158"/>
      <c r="I34" s="158"/>
      <c r="J34" s="158">
        <v>6000</v>
      </c>
      <c r="K34" s="158"/>
    </row>
    <row r="35" spans="1:11" ht="12.75">
      <c r="A35" s="151" t="s">
        <v>282</v>
      </c>
      <c r="B35" s="151"/>
      <c r="C35" s="152" t="s">
        <v>283</v>
      </c>
      <c r="D35" s="153">
        <v>299032</v>
      </c>
      <c r="E35" s="153">
        <v>299032</v>
      </c>
      <c r="F35" s="153"/>
      <c r="G35" s="153"/>
      <c r="H35" s="153">
        <v>299032</v>
      </c>
      <c r="I35" s="153"/>
      <c r="J35" s="153"/>
      <c r="K35" s="153"/>
    </row>
    <row r="36" spans="1:11" ht="33.75">
      <c r="A36" s="119" t="s">
        <v>282</v>
      </c>
      <c r="B36" s="119" t="s">
        <v>284</v>
      </c>
      <c r="C36" s="146" t="s">
        <v>285</v>
      </c>
      <c r="D36" s="121">
        <v>299032</v>
      </c>
      <c r="E36" s="121">
        <v>299032</v>
      </c>
      <c r="F36" s="121"/>
      <c r="G36" s="121"/>
      <c r="H36" s="121">
        <v>299032</v>
      </c>
      <c r="I36" s="121"/>
      <c r="J36" s="121"/>
      <c r="K36" s="121"/>
    </row>
    <row r="37" spans="1:11" ht="12.75">
      <c r="A37" s="113" t="s">
        <v>286</v>
      </c>
      <c r="B37" s="113"/>
      <c r="C37" s="132" t="s">
        <v>287</v>
      </c>
      <c r="D37" s="116">
        <v>500000</v>
      </c>
      <c r="E37" s="116">
        <v>500000</v>
      </c>
      <c r="F37" s="116"/>
      <c r="G37" s="116"/>
      <c r="H37" s="116"/>
      <c r="I37" s="116"/>
      <c r="J37" s="116">
        <v>500000</v>
      </c>
      <c r="K37" s="116"/>
    </row>
    <row r="38" spans="1:11" ht="12.75">
      <c r="A38" s="119" t="s">
        <v>286</v>
      </c>
      <c r="B38" s="119" t="s">
        <v>288</v>
      </c>
      <c r="C38" s="128" t="s">
        <v>289</v>
      </c>
      <c r="D38" s="121">
        <v>500000</v>
      </c>
      <c r="E38" s="121">
        <v>500000</v>
      </c>
      <c r="F38" s="121"/>
      <c r="G38" s="121"/>
      <c r="H38" s="121"/>
      <c r="I38" s="121"/>
      <c r="J38" s="121">
        <v>500000</v>
      </c>
      <c r="K38" s="121"/>
    </row>
    <row r="39" spans="1:11" ht="11.25" customHeight="1">
      <c r="A39" s="113" t="s">
        <v>290</v>
      </c>
      <c r="B39" s="113"/>
      <c r="C39" s="132" t="s">
        <v>291</v>
      </c>
      <c r="D39" s="116">
        <v>16838039</v>
      </c>
      <c r="E39" s="116">
        <v>16838039</v>
      </c>
      <c r="F39" s="116">
        <v>12349297</v>
      </c>
      <c r="G39" s="116"/>
      <c r="H39" s="116"/>
      <c r="I39" s="116"/>
      <c r="J39" s="116">
        <v>4488742</v>
      </c>
      <c r="K39" s="116"/>
    </row>
    <row r="40" spans="1:11" ht="12.75">
      <c r="A40" s="119" t="s">
        <v>290</v>
      </c>
      <c r="B40" s="119" t="s">
        <v>292</v>
      </c>
      <c r="C40" s="128" t="s">
        <v>293</v>
      </c>
      <c r="D40" s="121">
        <v>7302386</v>
      </c>
      <c r="E40" s="121">
        <v>7302386</v>
      </c>
      <c r="F40" s="121">
        <v>5388080</v>
      </c>
      <c r="G40" s="121"/>
      <c r="H40" s="121"/>
      <c r="I40" s="121"/>
      <c r="J40" s="121">
        <v>1914306</v>
      </c>
      <c r="K40" s="121"/>
    </row>
    <row r="41" spans="1:11" ht="12.75">
      <c r="A41" s="130" t="s">
        <v>290</v>
      </c>
      <c r="B41" s="130" t="s">
        <v>294</v>
      </c>
      <c r="C41" s="147" t="s">
        <v>295</v>
      </c>
      <c r="D41" s="141">
        <v>192391</v>
      </c>
      <c r="E41" s="141">
        <v>192391</v>
      </c>
      <c r="F41" s="141">
        <v>159619</v>
      </c>
      <c r="G41" s="141"/>
      <c r="H41" s="141"/>
      <c r="I41" s="141"/>
      <c r="J41" s="141">
        <v>32772</v>
      </c>
      <c r="K41" s="141"/>
    </row>
    <row r="42" spans="1:11" ht="12.75">
      <c r="A42" s="130" t="s">
        <v>290</v>
      </c>
      <c r="B42" s="130" t="s">
        <v>296</v>
      </c>
      <c r="C42" s="154" t="s">
        <v>297</v>
      </c>
      <c r="D42" s="141">
        <v>2145480</v>
      </c>
      <c r="E42" s="141">
        <v>2145480</v>
      </c>
      <c r="F42" s="141">
        <v>1618768</v>
      </c>
      <c r="G42" s="141"/>
      <c r="H42" s="141"/>
      <c r="I42" s="141"/>
      <c r="J42" s="141">
        <v>526712</v>
      </c>
      <c r="K42" s="141"/>
    </row>
    <row r="43" spans="1:11" ht="12.75">
      <c r="A43" s="130" t="s">
        <v>290</v>
      </c>
      <c r="B43" s="130" t="s">
        <v>298</v>
      </c>
      <c r="C43" s="154" t="s">
        <v>299</v>
      </c>
      <c r="D43" s="141">
        <v>3934561</v>
      </c>
      <c r="E43" s="141">
        <v>3934561</v>
      </c>
      <c r="F43" s="141">
        <v>3357551</v>
      </c>
      <c r="G43" s="141"/>
      <c r="H43" s="141"/>
      <c r="I43" s="141"/>
      <c r="J43" s="141">
        <v>577010</v>
      </c>
      <c r="K43" s="141"/>
    </row>
    <row r="44" spans="1:11" ht="12.75">
      <c r="A44" s="130" t="s">
        <v>290</v>
      </c>
      <c r="B44" s="130" t="s">
        <v>300</v>
      </c>
      <c r="C44" s="154" t="s">
        <v>301</v>
      </c>
      <c r="D44" s="141">
        <v>580000</v>
      </c>
      <c r="E44" s="141">
        <v>580000</v>
      </c>
      <c r="F44" s="141"/>
      <c r="G44" s="141"/>
      <c r="H44" s="141"/>
      <c r="I44" s="141"/>
      <c r="J44" s="141">
        <v>580000</v>
      </c>
      <c r="K44" s="141"/>
    </row>
    <row r="45" spans="1:11" s="150" customFormat="1" ht="22.5">
      <c r="A45" s="124" t="s">
        <v>290</v>
      </c>
      <c r="B45" s="124" t="s">
        <v>302</v>
      </c>
      <c r="C45" s="251" t="s">
        <v>303</v>
      </c>
      <c r="D45" s="138">
        <v>383757</v>
      </c>
      <c r="E45" s="138">
        <v>383757</v>
      </c>
      <c r="F45" s="138">
        <v>320907</v>
      </c>
      <c r="G45" s="138"/>
      <c r="H45" s="138"/>
      <c r="I45" s="138"/>
      <c r="J45" s="138">
        <v>62850</v>
      </c>
      <c r="K45" s="138"/>
    </row>
    <row r="46" spans="1:11" s="150" customFormat="1" ht="12.75">
      <c r="A46" s="124" t="s">
        <v>290</v>
      </c>
      <c r="B46" s="124" t="s">
        <v>304</v>
      </c>
      <c r="C46" s="252" t="s">
        <v>305</v>
      </c>
      <c r="D46" s="138">
        <v>1215914</v>
      </c>
      <c r="E46" s="138">
        <v>1215914</v>
      </c>
      <c r="F46" s="138">
        <v>1013572</v>
      </c>
      <c r="G46" s="138"/>
      <c r="H46" s="138"/>
      <c r="I46" s="138"/>
      <c r="J46" s="138">
        <v>202342</v>
      </c>
      <c r="K46" s="138"/>
    </row>
    <row r="47" spans="1:11" s="150" customFormat="1" ht="24">
      <c r="A47" s="124" t="s">
        <v>290</v>
      </c>
      <c r="B47" s="124" t="s">
        <v>306</v>
      </c>
      <c r="C47" s="251" t="s">
        <v>364</v>
      </c>
      <c r="D47" s="138">
        <v>47351</v>
      </c>
      <c r="E47" s="138">
        <v>47351</v>
      </c>
      <c r="F47" s="138">
        <v>33151</v>
      </c>
      <c r="G47" s="138"/>
      <c r="H47" s="138"/>
      <c r="I47" s="138"/>
      <c r="J47" s="138">
        <v>14200</v>
      </c>
      <c r="K47" s="138"/>
    </row>
    <row r="48" spans="1:11" s="150" customFormat="1" ht="12.75">
      <c r="A48" s="124" t="s">
        <v>290</v>
      </c>
      <c r="B48" s="124" t="s">
        <v>307</v>
      </c>
      <c r="C48" s="251" t="s">
        <v>308</v>
      </c>
      <c r="D48" s="138">
        <v>65376</v>
      </c>
      <c r="E48" s="138">
        <v>65376</v>
      </c>
      <c r="F48" s="138"/>
      <c r="G48" s="138"/>
      <c r="H48" s="138"/>
      <c r="I48" s="138"/>
      <c r="J48" s="138">
        <v>65376</v>
      </c>
      <c r="K48" s="138"/>
    </row>
    <row r="49" spans="1:11" s="150" customFormat="1" ht="12.75">
      <c r="A49" s="124" t="s">
        <v>290</v>
      </c>
      <c r="B49" s="124" t="s">
        <v>309</v>
      </c>
      <c r="C49" s="250" t="s">
        <v>310</v>
      </c>
      <c r="D49" s="249">
        <v>970823</v>
      </c>
      <c r="E49" s="249">
        <v>970823</v>
      </c>
      <c r="F49" s="249">
        <v>457649</v>
      </c>
      <c r="G49" s="249"/>
      <c r="H49" s="249"/>
      <c r="I49" s="249"/>
      <c r="J49" s="249">
        <v>513174</v>
      </c>
      <c r="K49" s="249"/>
    </row>
    <row r="50" spans="1:11" ht="12.75">
      <c r="A50" s="113" t="s">
        <v>311</v>
      </c>
      <c r="B50" s="113"/>
      <c r="C50" s="115" t="s">
        <v>312</v>
      </c>
      <c r="D50" s="116">
        <v>230000</v>
      </c>
      <c r="E50" s="116">
        <v>130000</v>
      </c>
      <c r="F50" s="116">
        <v>13000</v>
      </c>
      <c r="G50" s="116"/>
      <c r="H50" s="116"/>
      <c r="I50" s="116"/>
      <c r="J50" s="116">
        <v>117000</v>
      </c>
      <c r="K50" s="116">
        <v>100000</v>
      </c>
    </row>
    <row r="51" spans="1:11" ht="12.75">
      <c r="A51" s="243" t="s">
        <v>311</v>
      </c>
      <c r="B51" s="243" t="s">
        <v>502</v>
      </c>
      <c r="C51" s="120" t="s">
        <v>366</v>
      </c>
      <c r="D51" s="121">
        <v>100000</v>
      </c>
      <c r="E51" s="121"/>
      <c r="F51" s="123"/>
      <c r="G51" s="123"/>
      <c r="H51" s="123"/>
      <c r="I51" s="123"/>
      <c r="J51" s="123"/>
      <c r="K51" s="121">
        <v>100000</v>
      </c>
    </row>
    <row r="52" spans="1:11" ht="12.75">
      <c r="A52" s="127" t="s">
        <v>311</v>
      </c>
      <c r="B52" s="127" t="s">
        <v>313</v>
      </c>
      <c r="C52" s="253" t="s">
        <v>314</v>
      </c>
      <c r="D52" s="135">
        <v>5000</v>
      </c>
      <c r="E52" s="135">
        <v>5000</v>
      </c>
      <c r="F52" s="135"/>
      <c r="G52" s="135"/>
      <c r="H52" s="135"/>
      <c r="I52" s="135"/>
      <c r="J52" s="135">
        <v>5000</v>
      </c>
      <c r="K52" s="135"/>
    </row>
    <row r="53" spans="1:11" ht="12.75" customHeight="1">
      <c r="A53" s="130" t="s">
        <v>311</v>
      </c>
      <c r="B53" s="130" t="s">
        <v>315</v>
      </c>
      <c r="C53" s="154" t="s">
        <v>316</v>
      </c>
      <c r="D53" s="141">
        <v>125000</v>
      </c>
      <c r="E53" s="141">
        <v>125000</v>
      </c>
      <c r="F53" s="141">
        <v>13000</v>
      </c>
      <c r="G53" s="141"/>
      <c r="H53" s="141"/>
      <c r="I53" s="141"/>
      <c r="J53" s="141">
        <v>112000</v>
      </c>
      <c r="K53" s="141"/>
    </row>
    <row r="54" spans="1:11" ht="12.75">
      <c r="A54" s="113" t="s">
        <v>317</v>
      </c>
      <c r="B54" s="113"/>
      <c r="C54" s="132" t="s">
        <v>318</v>
      </c>
      <c r="D54" s="116">
        <v>5675370</v>
      </c>
      <c r="E54" s="116">
        <v>5675370</v>
      </c>
      <c r="F54" s="116">
        <v>770275</v>
      </c>
      <c r="G54" s="116"/>
      <c r="H54" s="116"/>
      <c r="I54" s="116"/>
      <c r="J54" s="116">
        <v>4905095</v>
      </c>
      <c r="K54" s="116"/>
    </row>
    <row r="55" spans="1:11" ht="12.75">
      <c r="A55" s="119" t="s">
        <v>317</v>
      </c>
      <c r="B55" s="119" t="s">
        <v>319</v>
      </c>
      <c r="C55" s="120" t="s">
        <v>320</v>
      </c>
      <c r="D55" s="121">
        <v>220000</v>
      </c>
      <c r="E55" s="121">
        <v>220000</v>
      </c>
      <c r="F55" s="121"/>
      <c r="G55" s="121"/>
      <c r="H55" s="121"/>
      <c r="I55" s="121"/>
      <c r="J55" s="121">
        <v>220000</v>
      </c>
      <c r="K55" s="121"/>
    </row>
    <row r="56" spans="1:11" ht="26.25" customHeight="1">
      <c r="A56" s="130" t="s">
        <v>317</v>
      </c>
      <c r="B56" s="130" t="s">
        <v>321</v>
      </c>
      <c r="C56" s="157" t="s">
        <v>322</v>
      </c>
      <c r="D56" s="141">
        <v>3891064</v>
      </c>
      <c r="E56" s="141">
        <v>3891064</v>
      </c>
      <c r="F56" s="141">
        <v>106214</v>
      </c>
      <c r="G56" s="141"/>
      <c r="H56" s="141"/>
      <c r="I56" s="141"/>
      <c r="J56" s="141">
        <v>3784850</v>
      </c>
      <c r="K56" s="141"/>
    </row>
    <row r="57" spans="1:11" ht="67.5">
      <c r="A57" s="130" t="s">
        <v>317</v>
      </c>
      <c r="B57" s="130" t="s">
        <v>323</v>
      </c>
      <c r="C57" s="157" t="s">
        <v>324</v>
      </c>
      <c r="D57" s="141">
        <v>28422</v>
      </c>
      <c r="E57" s="141">
        <v>28422</v>
      </c>
      <c r="F57" s="141">
        <v>28422</v>
      </c>
      <c r="G57" s="141"/>
      <c r="H57" s="141"/>
      <c r="I57" s="141"/>
      <c r="J57" s="141"/>
      <c r="K57" s="141"/>
    </row>
    <row r="58" spans="1:11" ht="22.5">
      <c r="A58" s="130" t="s">
        <v>317</v>
      </c>
      <c r="B58" s="130" t="s">
        <v>325</v>
      </c>
      <c r="C58" s="157" t="s">
        <v>326</v>
      </c>
      <c r="D58" s="141">
        <v>399649</v>
      </c>
      <c r="E58" s="141">
        <v>399649</v>
      </c>
      <c r="F58" s="141"/>
      <c r="G58" s="141"/>
      <c r="H58" s="141"/>
      <c r="I58" s="141"/>
      <c r="J58" s="141">
        <v>399649</v>
      </c>
      <c r="K58" s="141"/>
    </row>
    <row r="59" spans="1:11" ht="12.75">
      <c r="A59" s="130" t="s">
        <v>317</v>
      </c>
      <c r="B59" s="130" t="s">
        <v>327</v>
      </c>
      <c r="C59" s="154" t="s">
        <v>328</v>
      </c>
      <c r="D59" s="141">
        <v>120000</v>
      </c>
      <c r="E59" s="141">
        <v>120000</v>
      </c>
      <c r="F59" s="141"/>
      <c r="G59" s="141"/>
      <c r="H59" s="141"/>
      <c r="I59" s="141"/>
      <c r="J59" s="141">
        <v>120000</v>
      </c>
      <c r="K59" s="141"/>
    </row>
    <row r="60" spans="1:11" ht="12.75">
      <c r="A60" s="130" t="s">
        <v>317</v>
      </c>
      <c r="B60" s="130" t="s">
        <v>369</v>
      </c>
      <c r="C60" s="154" t="s">
        <v>368</v>
      </c>
      <c r="D60" s="141">
        <v>116382</v>
      </c>
      <c r="E60" s="141">
        <v>116382</v>
      </c>
      <c r="F60" s="141"/>
      <c r="G60" s="141"/>
      <c r="H60" s="141"/>
      <c r="I60" s="141"/>
      <c r="J60" s="141">
        <v>116382</v>
      </c>
      <c r="K60" s="141"/>
    </row>
    <row r="61" spans="1:11" ht="12.75">
      <c r="A61" s="130" t="s">
        <v>317</v>
      </c>
      <c r="B61" s="130" t="s">
        <v>329</v>
      </c>
      <c r="C61" s="154" t="s">
        <v>330</v>
      </c>
      <c r="D61" s="141">
        <v>410975</v>
      </c>
      <c r="E61" s="141">
        <v>410975</v>
      </c>
      <c r="F61" s="141">
        <v>368238</v>
      </c>
      <c r="G61" s="141"/>
      <c r="H61" s="141"/>
      <c r="I61" s="141"/>
      <c r="J61" s="141">
        <v>42737</v>
      </c>
      <c r="K61" s="141" t="s">
        <v>367</v>
      </c>
    </row>
    <row r="62" spans="1:11" ht="22.5">
      <c r="A62" s="130" t="s">
        <v>317</v>
      </c>
      <c r="B62" s="130" t="s">
        <v>331</v>
      </c>
      <c r="C62" s="157" t="s">
        <v>332</v>
      </c>
      <c r="D62" s="141">
        <v>279878</v>
      </c>
      <c r="E62" s="141">
        <v>279878</v>
      </c>
      <c r="F62" s="141">
        <v>267401</v>
      </c>
      <c r="G62" s="141"/>
      <c r="H62" s="141"/>
      <c r="I62" s="141"/>
      <c r="J62" s="141">
        <v>12477</v>
      </c>
      <c r="K62" s="141"/>
    </row>
    <row r="63" spans="1:11" ht="12.75">
      <c r="A63" s="130" t="s">
        <v>317</v>
      </c>
      <c r="B63" s="130" t="s">
        <v>333</v>
      </c>
      <c r="C63" s="154" t="s">
        <v>235</v>
      </c>
      <c r="D63" s="141">
        <v>209000</v>
      </c>
      <c r="E63" s="141">
        <v>209000</v>
      </c>
      <c r="F63" s="158"/>
      <c r="G63" s="141"/>
      <c r="H63" s="141"/>
      <c r="I63" s="141"/>
      <c r="J63" s="141">
        <v>209000</v>
      </c>
      <c r="K63" s="141"/>
    </row>
    <row r="64" spans="1:11" ht="25.5">
      <c r="A64" s="113" t="s">
        <v>492</v>
      </c>
      <c r="B64" s="124"/>
      <c r="C64" s="132" t="s">
        <v>493</v>
      </c>
      <c r="D64" s="116">
        <v>2350</v>
      </c>
      <c r="E64" s="116">
        <v>2350</v>
      </c>
      <c r="F64" s="116">
        <v>2350</v>
      </c>
      <c r="G64" s="126"/>
      <c r="H64" s="126"/>
      <c r="I64" s="126"/>
      <c r="J64" s="116"/>
      <c r="K64" s="121"/>
    </row>
    <row r="65" spans="1:11" ht="12.75">
      <c r="A65" s="119" t="s">
        <v>492</v>
      </c>
      <c r="B65" s="119" t="s">
        <v>494</v>
      </c>
      <c r="C65" s="120" t="s">
        <v>235</v>
      </c>
      <c r="D65" s="121">
        <v>2350</v>
      </c>
      <c r="E65" s="121">
        <v>2350</v>
      </c>
      <c r="F65" s="126">
        <v>2350</v>
      </c>
      <c r="G65" s="121"/>
      <c r="H65" s="121"/>
      <c r="I65" s="121"/>
      <c r="J65" s="121"/>
      <c r="K65" s="121"/>
    </row>
    <row r="66" spans="1:11" ht="25.5">
      <c r="A66" s="113" t="s">
        <v>334</v>
      </c>
      <c r="B66" s="113"/>
      <c r="C66" s="115" t="s">
        <v>335</v>
      </c>
      <c r="D66" s="116">
        <v>219841</v>
      </c>
      <c r="E66" s="116">
        <v>219841</v>
      </c>
      <c r="F66" s="116">
        <v>176156</v>
      </c>
      <c r="G66" s="126"/>
      <c r="H66" s="116"/>
      <c r="I66" s="116"/>
      <c r="J66" s="116">
        <v>43685</v>
      </c>
      <c r="K66" s="116"/>
    </row>
    <row r="67" spans="1:11" ht="12.75">
      <c r="A67" s="119" t="s">
        <v>334</v>
      </c>
      <c r="B67" s="119" t="s">
        <v>336</v>
      </c>
      <c r="C67" s="120" t="s">
        <v>337</v>
      </c>
      <c r="D67" s="121">
        <v>219841</v>
      </c>
      <c r="E67" s="121">
        <v>219841</v>
      </c>
      <c r="F67" s="121">
        <v>176156</v>
      </c>
      <c r="G67" s="121"/>
      <c r="H67" s="121"/>
      <c r="I67" s="121"/>
      <c r="J67" s="121">
        <v>43685</v>
      </c>
      <c r="K67" s="121"/>
    </row>
    <row r="68" spans="1:11" ht="25.5">
      <c r="A68" s="159" t="s">
        <v>338</v>
      </c>
      <c r="B68" s="159"/>
      <c r="C68" s="160" t="s">
        <v>339</v>
      </c>
      <c r="D68" s="161">
        <v>3605918</v>
      </c>
      <c r="E68" s="161">
        <v>1025344</v>
      </c>
      <c r="F68" s="161">
        <v>112000</v>
      </c>
      <c r="G68" s="161">
        <v>355800</v>
      </c>
      <c r="H68" s="161"/>
      <c r="I68" s="161"/>
      <c r="J68" s="161">
        <v>557544</v>
      </c>
      <c r="K68" s="161">
        <v>2580574</v>
      </c>
    </row>
    <row r="69" spans="1:11" s="162" customFormat="1" ht="12.75">
      <c r="A69" s="243" t="s">
        <v>338</v>
      </c>
      <c r="B69" s="243" t="s">
        <v>340</v>
      </c>
      <c r="C69" s="244" t="s">
        <v>341</v>
      </c>
      <c r="D69" s="245">
        <v>1530945</v>
      </c>
      <c r="E69" s="245"/>
      <c r="F69" s="245"/>
      <c r="G69" s="245"/>
      <c r="H69" s="245"/>
      <c r="I69" s="245"/>
      <c r="J69" s="245"/>
      <c r="K69" s="245">
        <v>1530945</v>
      </c>
    </row>
    <row r="70" spans="1:11" ht="12.75">
      <c r="A70" s="119" t="s">
        <v>338</v>
      </c>
      <c r="B70" s="119" t="s">
        <v>342</v>
      </c>
      <c r="C70" s="120" t="s">
        <v>343</v>
      </c>
      <c r="D70" s="121">
        <v>355800</v>
      </c>
      <c r="E70" s="121">
        <v>355800</v>
      </c>
      <c r="F70" s="121"/>
      <c r="G70" s="121">
        <v>355800</v>
      </c>
      <c r="H70" s="121"/>
      <c r="I70" s="121"/>
      <c r="J70" s="121"/>
      <c r="K70" s="121"/>
    </row>
    <row r="71" spans="1:11" ht="12.75">
      <c r="A71" s="130" t="s">
        <v>338</v>
      </c>
      <c r="B71" s="130" t="s">
        <v>344</v>
      </c>
      <c r="C71" s="154" t="s">
        <v>345</v>
      </c>
      <c r="D71" s="141">
        <v>500000</v>
      </c>
      <c r="E71" s="141">
        <v>500000</v>
      </c>
      <c r="F71" s="141"/>
      <c r="G71" s="141"/>
      <c r="H71" s="141"/>
      <c r="I71" s="141"/>
      <c r="J71" s="141">
        <v>500000</v>
      </c>
      <c r="K71" s="141"/>
    </row>
    <row r="72" spans="1:11" ht="12.75">
      <c r="A72" s="130" t="s">
        <v>338</v>
      </c>
      <c r="B72" s="130" t="s">
        <v>346</v>
      </c>
      <c r="C72" s="154" t="s">
        <v>235</v>
      </c>
      <c r="D72" s="141">
        <v>1219173</v>
      </c>
      <c r="E72" s="141">
        <v>169544</v>
      </c>
      <c r="F72" s="141">
        <v>112000</v>
      </c>
      <c r="G72" s="141"/>
      <c r="H72" s="141"/>
      <c r="I72" s="141"/>
      <c r="J72" s="141">
        <v>57544</v>
      </c>
      <c r="K72" s="141">
        <v>1049629</v>
      </c>
    </row>
    <row r="73" spans="1:11" ht="25.5">
      <c r="A73" s="113" t="s">
        <v>347</v>
      </c>
      <c r="B73" s="113"/>
      <c r="C73" s="115" t="s">
        <v>348</v>
      </c>
      <c r="D73" s="116">
        <v>1215000</v>
      </c>
      <c r="E73" s="116">
        <v>1215000</v>
      </c>
      <c r="F73" s="116"/>
      <c r="G73" s="116">
        <v>1125000</v>
      </c>
      <c r="H73" s="116"/>
      <c r="I73" s="116"/>
      <c r="J73" s="116">
        <v>90000</v>
      </c>
      <c r="K73" s="116"/>
    </row>
    <row r="74" spans="1:11" ht="12.75" customHeight="1">
      <c r="A74" s="119" t="s">
        <v>347</v>
      </c>
      <c r="B74" s="119" t="s">
        <v>349</v>
      </c>
      <c r="C74" s="120" t="s">
        <v>350</v>
      </c>
      <c r="D74" s="121">
        <v>50000</v>
      </c>
      <c r="E74" s="121">
        <v>50000</v>
      </c>
      <c r="F74" s="123"/>
      <c r="G74" s="123"/>
      <c r="H74" s="123"/>
      <c r="I74" s="123"/>
      <c r="J74" s="121">
        <v>50000</v>
      </c>
      <c r="K74" s="123"/>
    </row>
    <row r="75" spans="1:11" ht="12.75">
      <c r="A75" s="119" t="s">
        <v>347</v>
      </c>
      <c r="B75" s="119" t="s">
        <v>351</v>
      </c>
      <c r="C75" s="156" t="s">
        <v>352</v>
      </c>
      <c r="D75" s="121">
        <v>870000</v>
      </c>
      <c r="E75" s="121">
        <v>870000</v>
      </c>
      <c r="F75" s="121"/>
      <c r="G75" s="121">
        <v>870000</v>
      </c>
      <c r="H75" s="121"/>
      <c r="I75" s="121"/>
      <c r="J75" s="121"/>
      <c r="K75" s="121"/>
    </row>
    <row r="76" spans="1:11" s="150" customFormat="1" ht="12.75">
      <c r="A76" s="124" t="s">
        <v>347</v>
      </c>
      <c r="B76" s="124" t="s">
        <v>353</v>
      </c>
      <c r="C76" s="155" t="s">
        <v>354</v>
      </c>
      <c r="D76" s="126">
        <v>255000</v>
      </c>
      <c r="E76" s="126">
        <v>255000</v>
      </c>
      <c r="F76" s="126"/>
      <c r="G76" s="126">
        <v>255000</v>
      </c>
      <c r="H76" s="126"/>
      <c r="I76" s="126"/>
      <c r="J76" s="126"/>
      <c r="K76" s="126"/>
    </row>
    <row r="77" spans="1:11" s="150" customFormat="1" ht="25.5">
      <c r="A77" s="124" t="s">
        <v>347</v>
      </c>
      <c r="B77" s="124" t="s">
        <v>355</v>
      </c>
      <c r="C77" s="155" t="s">
        <v>356</v>
      </c>
      <c r="D77" s="126">
        <v>40000</v>
      </c>
      <c r="E77" s="126">
        <v>40000</v>
      </c>
      <c r="F77" s="126"/>
      <c r="G77" s="126"/>
      <c r="H77" s="126"/>
      <c r="I77" s="126"/>
      <c r="J77" s="126">
        <v>40000</v>
      </c>
      <c r="K77" s="126"/>
    </row>
    <row r="78" spans="1:11" ht="12.75">
      <c r="A78" s="151" t="s">
        <v>357</v>
      </c>
      <c r="B78" s="151"/>
      <c r="C78" s="163" t="s">
        <v>358</v>
      </c>
      <c r="D78" s="153">
        <v>430000</v>
      </c>
      <c r="E78" s="153">
        <v>430000</v>
      </c>
      <c r="F78" s="153"/>
      <c r="G78" s="153">
        <v>400000</v>
      </c>
      <c r="H78" s="153"/>
      <c r="I78" s="153"/>
      <c r="J78" s="153">
        <v>30000</v>
      </c>
      <c r="K78" s="153"/>
    </row>
    <row r="79" spans="1:11" ht="16.5" customHeight="1">
      <c r="A79" s="119" t="s">
        <v>357</v>
      </c>
      <c r="B79" s="119" t="s">
        <v>359</v>
      </c>
      <c r="C79" s="120" t="s">
        <v>360</v>
      </c>
      <c r="D79" s="121">
        <v>30000</v>
      </c>
      <c r="E79" s="121">
        <v>30000</v>
      </c>
      <c r="F79" s="121"/>
      <c r="G79" s="121"/>
      <c r="H79" s="121"/>
      <c r="I79" s="121"/>
      <c r="J79" s="121">
        <v>30000</v>
      </c>
      <c r="K79" s="121"/>
    </row>
    <row r="80" spans="1:11" ht="15" customHeight="1">
      <c r="A80" s="130" t="s">
        <v>357</v>
      </c>
      <c r="B80" s="130" t="s">
        <v>361</v>
      </c>
      <c r="C80" s="157" t="s">
        <v>362</v>
      </c>
      <c r="D80" s="141">
        <v>400000</v>
      </c>
      <c r="E80" s="141">
        <v>400000</v>
      </c>
      <c r="F80" s="141"/>
      <c r="G80" s="141">
        <v>400000</v>
      </c>
      <c r="H80" s="141"/>
      <c r="I80" s="141"/>
      <c r="J80" s="141"/>
      <c r="K80" s="141"/>
    </row>
    <row r="81" spans="1:11" ht="12.75">
      <c r="A81" s="113"/>
      <c r="B81" s="113"/>
      <c r="C81" s="132" t="s">
        <v>363</v>
      </c>
      <c r="D81" s="116">
        <f aca="true" t="shared" si="0" ref="D81:K81">SUM(D78,D73,D68,D66,D54,D50,D39,D37,D35,D29,D27,D21,D17,D15,D11,D6)</f>
        <v>37338666</v>
      </c>
      <c r="E81" s="116">
        <f t="shared" si="0"/>
        <v>31094511</v>
      </c>
      <c r="F81" s="116">
        <f t="shared" si="0"/>
        <v>15850932</v>
      </c>
      <c r="G81" s="116">
        <f t="shared" si="0"/>
        <v>2684800</v>
      </c>
      <c r="H81" s="116">
        <f t="shared" si="0"/>
        <v>299032</v>
      </c>
      <c r="I81" s="116">
        <f t="shared" si="0"/>
        <v>0</v>
      </c>
      <c r="J81" s="116">
        <f t="shared" si="0"/>
        <v>12259747</v>
      </c>
      <c r="K81" s="116">
        <f t="shared" si="0"/>
        <v>6244155</v>
      </c>
    </row>
  </sheetData>
  <sheetProtection/>
  <mergeCells count="9">
    <mergeCell ref="A1:K1"/>
    <mergeCell ref="D2:D4"/>
    <mergeCell ref="A2:A4"/>
    <mergeCell ref="C2:C4"/>
    <mergeCell ref="B2:B4"/>
    <mergeCell ref="E2:K2"/>
    <mergeCell ref="F3:J3"/>
    <mergeCell ref="E3:E4"/>
    <mergeCell ref="K3:K4"/>
  </mergeCells>
  <printOptions horizontalCentered="1"/>
  <pageMargins left="0.3937007874015748" right="0.3937007874015748" top="1.51" bottom="0.7874015748031497" header="0.5118110236220472" footer="0.5118110236220472"/>
  <pageSetup horizontalDpi="300" verticalDpi="300" orientation="landscape" paperSize="9" r:id="rId1"/>
  <headerFooter alignWithMargins="0">
    <oddHeader>&amp;RZałącznik nr 2
do uchwały Rady Miejskiej Nr 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H30" sqref="H30"/>
    </sheetView>
  </sheetViews>
  <sheetFormatPr defaultColWidth="9.00390625" defaultRowHeight="12.75"/>
  <cols>
    <col min="1" max="1" width="4.375" style="1" customWidth="1"/>
    <col min="2" max="2" width="4.625" style="1" customWidth="1"/>
    <col min="3" max="3" width="5.75390625" style="1" customWidth="1"/>
    <col min="4" max="4" width="18.25390625" style="1" customWidth="1"/>
    <col min="5" max="6" width="8.875" style="1" customWidth="1"/>
    <col min="7" max="7" width="8.625" style="1" customWidth="1"/>
    <col min="8" max="8" width="8.75390625" style="1" customWidth="1"/>
    <col min="9" max="9" width="9.00390625" style="1" customWidth="1"/>
    <col min="10" max="10" width="9.75390625" style="1" customWidth="1"/>
    <col min="11" max="11" width="8.875" style="1" customWidth="1"/>
    <col min="12" max="12" width="7.75390625" style="1" customWidth="1"/>
    <col min="13" max="13" width="6.625" style="1" bestFit="1" customWidth="1"/>
    <col min="14" max="14" width="7.25390625" style="1" customWidth="1"/>
    <col min="15" max="15" width="13.875" style="1" customWidth="1"/>
    <col min="16" max="16384" width="9.125" style="1" customWidth="1"/>
  </cols>
  <sheetData>
    <row r="1" spans="1:15" ht="18">
      <c r="A1" s="361" t="s">
        <v>158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</row>
    <row r="2" spans="1:15" ht="10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5" t="s">
        <v>14</v>
      </c>
    </row>
    <row r="3" spans="1:15" s="85" customFormat="1" ht="19.5" customHeight="1">
      <c r="A3" s="362" t="s">
        <v>17</v>
      </c>
      <c r="B3" s="362" t="s">
        <v>1</v>
      </c>
      <c r="C3" s="362" t="s">
        <v>13</v>
      </c>
      <c r="D3" s="363" t="s">
        <v>38</v>
      </c>
      <c r="E3" s="363" t="s">
        <v>18</v>
      </c>
      <c r="F3" s="365" t="s">
        <v>160</v>
      </c>
      <c r="G3" s="368" t="s">
        <v>26</v>
      </c>
      <c r="H3" s="368"/>
      <c r="I3" s="368"/>
      <c r="J3" s="368"/>
      <c r="K3" s="368"/>
      <c r="L3" s="368"/>
      <c r="M3" s="368"/>
      <c r="N3" s="364"/>
      <c r="O3" s="363" t="s">
        <v>19</v>
      </c>
    </row>
    <row r="4" spans="1:15" s="85" customFormat="1" ht="19.5" customHeight="1">
      <c r="A4" s="362"/>
      <c r="B4" s="362"/>
      <c r="C4" s="362"/>
      <c r="D4" s="363"/>
      <c r="E4" s="363"/>
      <c r="F4" s="366"/>
      <c r="G4" s="364" t="s">
        <v>161</v>
      </c>
      <c r="H4" s="363" t="s">
        <v>10</v>
      </c>
      <c r="I4" s="363"/>
      <c r="J4" s="363"/>
      <c r="K4" s="363"/>
      <c r="L4" s="363" t="s">
        <v>51</v>
      </c>
      <c r="M4" s="363" t="s">
        <v>162</v>
      </c>
      <c r="N4" s="365" t="s">
        <v>163</v>
      </c>
      <c r="O4" s="363"/>
    </row>
    <row r="5" spans="1:15" s="85" customFormat="1" ht="29.25" customHeight="1">
      <c r="A5" s="362"/>
      <c r="B5" s="362"/>
      <c r="C5" s="362"/>
      <c r="D5" s="363"/>
      <c r="E5" s="363"/>
      <c r="F5" s="366"/>
      <c r="G5" s="364"/>
      <c r="H5" s="363" t="s">
        <v>40</v>
      </c>
      <c r="I5" s="363" t="s">
        <v>36</v>
      </c>
      <c r="J5" s="363" t="s">
        <v>41</v>
      </c>
      <c r="K5" s="363" t="s">
        <v>37</v>
      </c>
      <c r="L5" s="363"/>
      <c r="M5" s="363"/>
      <c r="N5" s="366"/>
      <c r="O5" s="363"/>
    </row>
    <row r="6" spans="1:15" s="85" customFormat="1" ht="19.5" customHeight="1">
      <c r="A6" s="362"/>
      <c r="B6" s="362"/>
      <c r="C6" s="362"/>
      <c r="D6" s="363"/>
      <c r="E6" s="363"/>
      <c r="F6" s="366"/>
      <c r="G6" s="364"/>
      <c r="H6" s="363"/>
      <c r="I6" s="363"/>
      <c r="J6" s="363"/>
      <c r="K6" s="363"/>
      <c r="L6" s="363"/>
      <c r="M6" s="363"/>
      <c r="N6" s="366"/>
      <c r="O6" s="363"/>
    </row>
    <row r="7" spans="1:15" s="85" customFormat="1" ht="19.5" customHeight="1">
      <c r="A7" s="362"/>
      <c r="B7" s="362"/>
      <c r="C7" s="362"/>
      <c r="D7" s="363"/>
      <c r="E7" s="363"/>
      <c r="F7" s="367"/>
      <c r="G7" s="364"/>
      <c r="H7" s="363"/>
      <c r="I7" s="363"/>
      <c r="J7" s="363"/>
      <c r="K7" s="363"/>
      <c r="L7" s="363"/>
      <c r="M7" s="363"/>
      <c r="N7" s="367"/>
      <c r="O7" s="363"/>
    </row>
    <row r="8" spans="1:15" ht="7.5" customHeight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/>
      <c r="O8" s="9">
        <v>13</v>
      </c>
    </row>
    <row r="9" spans="1:15" ht="70.5" customHeight="1">
      <c r="A9" s="257" t="s">
        <v>6</v>
      </c>
      <c r="B9" s="258" t="s">
        <v>236</v>
      </c>
      <c r="C9" s="258" t="s">
        <v>242</v>
      </c>
      <c r="D9" s="259" t="s">
        <v>593</v>
      </c>
      <c r="E9" s="260" t="s">
        <v>506</v>
      </c>
      <c r="F9" s="260" t="s">
        <v>509</v>
      </c>
      <c r="G9" s="260" t="s">
        <v>508</v>
      </c>
      <c r="H9" s="260" t="s">
        <v>508</v>
      </c>
      <c r="I9" s="261"/>
      <c r="J9" s="262" t="s">
        <v>20</v>
      </c>
      <c r="K9" s="261"/>
      <c r="L9" s="261"/>
      <c r="M9" s="261"/>
      <c r="N9" s="261"/>
      <c r="O9" s="261" t="s">
        <v>542</v>
      </c>
    </row>
    <row r="10" spans="1:15" ht="67.5">
      <c r="A10" s="263" t="s">
        <v>7</v>
      </c>
      <c r="B10" s="264" t="s">
        <v>236</v>
      </c>
      <c r="C10" s="264" t="s">
        <v>242</v>
      </c>
      <c r="D10" s="259" t="s">
        <v>594</v>
      </c>
      <c r="E10" s="272" t="s">
        <v>530</v>
      </c>
      <c r="F10" s="272" t="s">
        <v>529</v>
      </c>
      <c r="G10" s="272" t="s">
        <v>507</v>
      </c>
      <c r="H10" s="272"/>
      <c r="I10" s="272" t="s">
        <v>511</v>
      </c>
      <c r="J10" s="266" t="s">
        <v>510</v>
      </c>
      <c r="K10" s="265"/>
      <c r="L10" s="265"/>
      <c r="M10" s="265"/>
      <c r="N10" s="265"/>
      <c r="O10" s="261" t="s">
        <v>542</v>
      </c>
    </row>
    <row r="11" spans="1:15" ht="56.25">
      <c r="A11" s="263" t="s">
        <v>8</v>
      </c>
      <c r="B11" s="264" t="s">
        <v>244</v>
      </c>
      <c r="C11" s="264" t="s">
        <v>246</v>
      </c>
      <c r="D11" s="259" t="s">
        <v>592</v>
      </c>
      <c r="E11" s="272" t="s">
        <v>512</v>
      </c>
      <c r="F11" s="272" t="s">
        <v>513</v>
      </c>
      <c r="G11" s="272" t="s">
        <v>514</v>
      </c>
      <c r="H11" s="265"/>
      <c r="I11" s="272" t="s">
        <v>514</v>
      </c>
      <c r="J11" s="268" t="s">
        <v>20</v>
      </c>
      <c r="K11" s="265"/>
      <c r="L11" s="265"/>
      <c r="M11" s="265"/>
      <c r="N11" s="265"/>
      <c r="O11" s="261" t="s">
        <v>542</v>
      </c>
    </row>
    <row r="12" spans="1:15" ht="112.5">
      <c r="A12" s="292" t="s">
        <v>0</v>
      </c>
      <c r="B12" s="319" t="s">
        <v>338</v>
      </c>
      <c r="C12" s="319" t="s">
        <v>340</v>
      </c>
      <c r="D12" s="320" t="s">
        <v>595</v>
      </c>
      <c r="E12" s="321" t="s">
        <v>515</v>
      </c>
      <c r="F12" s="321" t="s">
        <v>516</v>
      </c>
      <c r="G12" s="321" t="s">
        <v>517</v>
      </c>
      <c r="H12" s="321" t="s">
        <v>520</v>
      </c>
      <c r="I12" s="321" t="s">
        <v>519</v>
      </c>
      <c r="J12" s="274" t="s">
        <v>20</v>
      </c>
      <c r="K12" s="321" t="s">
        <v>518</v>
      </c>
      <c r="L12" s="269" t="s">
        <v>521</v>
      </c>
      <c r="M12" s="269"/>
      <c r="N12" s="269"/>
      <c r="O12" s="322" t="s">
        <v>542</v>
      </c>
    </row>
    <row r="13" spans="1:15" s="331" customFormat="1" ht="78.75">
      <c r="A13" s="293">
        <v>5</v>
      </c>
      <c r="B13" s="327" t="s">
        <v>338</v>
      </c>
      <c r="C13" s="327" t="s">
        <v>346</v>
      </c>
      <c r="D13" s="328" t="s">
        <v>596</v>
      </c>
      <c r="E13" s="329" t="s">
        <v>528</v>
      </c>
      <c r="F13" s="329" t="s">
        <v>523</v>
      </c>
      <c r="G13" s="329" t="s">
        <v>524</v>
      </c>
      <c r="H13" s="329" t="s">
        <v>532</v>
      </c>
      <c r="I13" s="329" t="s">
        <v>531</v>
      </c>
      <c r="J13" s="330"/>
      <c r="K13" s="329" t="s">
        <v>525</v>
      </c>
      <c r="L13" s="270" t="s">
        <v>526</v>
      </c>
      <c r="M13" s="270" t="s">
        <v>527</v>
      </c>
      <c r="N13" s="270"/>
      <c r="O13" s="270" t="s">
        <v>542</v>
      </c>
    </row>
    <row r="14" spans="1:15" ht="22.5" customHeight="1">
      <c r="A14" s="369" t="s">
        <v>39</v>
      </c>
      <c r="B14" s="369"/>
      <c r="C14" s="369"/>
      <c r="D14" s="369"/>
      <c r="E14" s="323" t="s">
        <v>539</v>
      </c>
      <c r="F14" s="323" t="s">
        <v>538</v>
      </c>
      <c r="G14" s="324" t="s">
        <v>535</v>
      </c>
      <c r="H14" s="323" t="s">
        <v>534</v>
      </c>
      <c r="I14" s="323" t="s">
        <v>533</v>
      </c>
      <c r="J14" s="324" t="s">
        <v>511</v>
      </c>
      <c r="K14" s="323" t="s">
        <v>536</v>
      </c>
      <c r="L14" s="324" t="s">
        <v>537</v>
      </c>
      <c r="M14" s="324" t="s">
        <v>527</v>
      </c>
      <c r="N14" s="325"/>
      <c r="O14" s="326" t="s">
        <v>16</v>
      </c>
    </row>
    <row r="15" spans="1:15" ht="12.75">
      <c r="A15" s="271"/>
      <c r="B15" s="271"/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</row>
    <row r="16" spans="1:15" ht="12.75">
      <c r="A16" s="271" t="s">
        <v>25</v>
      </c>
      <c r="B16" s="271"/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</row>
    <row r="17" ht="12.75">
      <c r="A17" s="1" t="s">
        <v>21</v>
      </c>
    </row>
    <row r="18" ht="12.75">
      <c r="A18" s="1" t="s">
        <v>22</v>
      </c>
    </row>
    <row r="19" ht="12.75">
      <c r="A19" s="1" t="s">
        <v>23</v>
      </c>
    </row>
    <row r="20" ht="12.75">
      <c r="A20" s="1" t="s">
        <v>24</v>
      </c>
    </row>
  </sheetData>
  <sheetProtection/>
  <mergeCells count="19">
    <mergeCell ref="G3:N3"/>
    <mergeCell ref="L4:L7"/>
    <mergeCell ref="A14:D14"/>
    <mergeCell ref="H4:K4"/>
    <mergeCell ref="H5:H7"/>
    <mergeCell ref="I5:I7"/>
    <mergeCell ref="J5:J7"/>
    <mergeCell ref="K5:K7"/>
    <mergeCell ref="F3:F7"/>
    <mergeCell ref="A1:O1"/>
    <mergeCell ref="A3:A7"/>
    <mergeCell ref="B3:B7"/>
    <mergeCell ref="C3:C7"/>
    <mergeCell ref="D3:D7"/>
    <mergeCell ref="O3:O7"/>
    <mergeCell ref="G4:G7"/>
    <mergeCell ref="E3:E7"/>
    <mergeCell ref="M4:M7"/>
    <mergeCell ref="N4:N7"/>
  </mergeCells>
  <printOptions horizontalCentered="1"/>
  <pageMargins left="0.2755905511811024" right="0.4724409448818898" top="1.3779527559055118" bottom="0.7874015748031497" header="0.5118110236220472" footer="0.5118110236220472"/>
  <pageSetup horizontalDpi="600" verticalDpi="600" orientation="landscape" paperSize="9" r:id="rId1"/>
  <headerFooter alignWithMargins="0">
    <oddHeader>&amp;R&amp;9Załącznik nr &amp;A
do uchwały Rady Miejskiej nr............... 
z dnia ..............................</oddHeader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D17" sqref="D17:D18"/>
    </sheetView>
  </sheetViews>
  <sheetFormatPr defaultColWidth="9.00390625" defaultRowHeight="12.75"/>
  <cols>
    <col min="1" max="1" width="3.625" style="1" customWidth="1"/>
    <col min="2" max="2" width="4.75390625" style="1" customWidth="1"/>
    <col min="3" max="3" width="5.875" style="1" customWidth="1"/>
    <col min="4" max="4" width="23.00390625" style="1" customWidth="1"/>
    <col min="5" max="5" width="12.75390625" style="1" customWidth="1"/>
    <col min="6" max="6" width="12.25390625" style="1" customWidth="1"/>
    <col min="7" max="7" width="10.125" style="1" customWidth="1"/>
    <col min="8" max="8" width="13.125" style="1" customWidth="1"/>
    <col min="9" max="10" width="16.75390625" style="1" customWidth="1"/>
    <col min="11" max="16384" width="9.125" style="1" customWidth="1"/>
  </cols>
  <sheetData>
    <row r="1" spans="1:10" ht="18">
      <c r="A1" s="361" t="s">
        <v>159</v>
      </c>
      <c r="B1" s="361"/>
      <c r="C1" s="361"/>
      <c r="D1" s="361"/>
      <c r="E1" s="361"/>
      <c r="F1" s="361"/>
      <c r="G1" s="361"/>
      <c r="H1" s="361"/>
      <c r="I1" s="361"/>
      <c r="J1" s="361"/>
    </row>
    <row r="2" spans="1:10" ht="10.5" customHeight="1">
      <c r="A2" s="7"/>
      <c r="B2" s="7"/>
      <c r="C2" s="7"/>
      <c r="D2" s="7"/>
      <c r="E2" s="7"/>
      <c r="F2" s="7"/>
      <c r="G2" s="7"/>
      <c r="H2" s="7"/>
      <c r="I2" s="7"/>
      <c r="J2" s="5" t="s">
        <v>14</v>
      </c>
    </row>
    <row r="3" spans="1:10" s="16" customFormat="1" ht="19.5" customHeight="1">
      <c r="A3" s="372" t="s">
        <v>17</v>
      </c>
      <c r="B3" s="372" t="s">
        <v>1</v>
      </c>
      <c r="C3" s="373" t="s">
        <v>13</v>
      </c>
      <c r="D3" s="373" t="s">
        <v>43</v>
      </c>
      <c r="E3" s="370" t="s">
        <v>26</v>
      </c>
      <c r="F3" s="370"/>
      <c r="G3" s="370"/>
      <c r="H3" s="370"/>
      <c r="I3" s="370"/>
      <c r="J3" s="370" t="s">
        <v>19</v>
      </c>
    </row>
    <row r="4" spans="1:10" s="16" customFormat="1" ht="19.5" customHeight="1">
      <c r="A4" s="372"/>
      <c r="B4" s="372"/>
      <c r="C4" s="374"/>
      <c r="D4" s="374"/>
      <c r="E4" s="370" t="s">
        <v>164</v>
      </c>
      <c r="F4" s="370" t="s">
        <v>10</v>
      </c>
      <c r="G4" s="370"/>
      <c r="H4" s="370"/>
      <c r="I4" s="370"/>
      <c r="J4" s="370"/>
    </row>
    <row r="5" spans="1:10" s="16" customFormat="1" ht="29.25" customHeight="1">
      <c r="A5" s="372"/>
      <c r="B5" s="372"/>
      <c r="C5" s="374"/>
      <c r="D5" s="374"/>
      <c r="E5" s="370"/>
      <c r="F5" s="370" t="s">
        <v>40</v>
      </c>
      <c r="G5" s="370" t="s">
        <v>36</v>
      </c>
      <c r="H5" s="370" t="s">
        <v>42</v>
      </c>
      <c r="I5" s="370" t="s">
        <v>37</v>
      </c>
      <c r="J5" s="370"/>
    </row>
    <row r="6" spans="1:10" s="16" customFormat="1" ht="19.5" customHeight="1">
      <c r="A6" s="372"/>
      <c r="B6" s="372"/>
      <c r="C6" s="374"/>
      <c r="D6" s="374"/>
      <c r="E6" s="370"/>
      <c r="F6" s="370"/>
      <c r="G6" s="370"/>
      <c r="H6" s="370"/>
      <c r="I6" s="370"/>
      <c r="J6" s="370"/>
    </row>
    <row r="7" spans="1:10" s="16" customFormat="1" ht="19.5" customHeight="1">
      <c r="A7" s="372"/>
      <c r="B7" s="372"/>
      <c r="C7" s="375"/>
      <c r="D7" s="375"/>
      <c r="E7" s="370"/>
      <c r="F7" s="370"/>
      <c r="G7" s="370"/>
      <c r="H7" s="370"/>
      <c r="I7" s="370"/>
      <c r="J7" s="370"/>
    </row>
    <row r="8" spans="1:10" ht="7.5" customHeight="1">
      <c r="A8" s="9">
        <v>1</v>
      </c>
      <c r="B8" s="9">
        <v>2</v>
      </c>
      <c r="C8" s="9">
        <v>3</v>
      </c>
      <c r="D8" s="9">
        <v>4</v>
      </c>
      <c r="E8" s="254">
        <v>6</v>
      </c>
      <c r="F8" s="9">
        <v>7</v>
      </c>
      <c r="G8" s="9">
        <v>8</v>
      </c>
      <c r="H8" s="9">
        <v>9</v>
      </c>
      <c r="I8" s="9">
        <v>10</v>
      </c>
      <c r="J8" s="9">
        <v>11</v>
      </c>
    </row>
    <row r="9" spans="1:10" ht="27" customHeight="1">
      <c r="A9" s="257" t="s">
        <v>6</v>
      </c>
      <c r="B9" s="258" t="s">
        <v>226</v>
      </c>
      <c r="C9" s="258" t="s">
        <v>230</v>
      </c>
      <c r="D9" s="279" t="s">
        <v>231</v>
      </c>
      <c r="E9" s="280">
        <v>25000</v>
      </c>
      <c r="F9" s="280">
        <v>25000</v>
      </c>
      <c r="G9" s="171"/>
      <c r="H9" s="291" t="s">
        <v>20</v>
      </c>
      <c r="I9" s="171"/>
      <c r="J9" s="171" t="s">
        <v>542</v>
      </c>
    </row>
    <row r="10" spans="1:10" ht="35.25" customHeight="1">
      <c r="A10" s="286">
        <v>2</v>
      </c>
      <c r="B10" s="287" t="s">
        <v>236</v>
      </c>
      <c r="C10" s="287" t="s">
        <v>242</v>
      </c>
      <c r="D10" s="279" t="s">
        <v>540</v>
      </c>
      <c r="E10" s="288">
        <v>218581</v>
      </c>
      <c r="F10" s="288">
        <v>218581</v>
      </c>
      <c r="G10" s="289"/>
      <c r="H10" s="291"/>
      <c r="I10" s="289"/>
      <c r="J10" s="171" t="s">
        <v>542</v>
      </c>
    </row>
    <row r="11" spans="1:10" ht="19.5" customHeight="1">
      <c r="A11" s="286">
        <v>3</v>
      </c>
      <c r="B11" s="287" t="s">
        <v>236</v>
      </c>
      <c r="C11" s="287" t="s">
        <v>242</v>
      </c>
      <c r="D11" s="279" t="s">
        <v>541</v>
      </c>
      <c r="E11" s="288">
        <v>20000</v>
      </c>
      <c r="F11" s="288">
        <v>20000</v>
      </c>
      <c r="G11" s="289"/>
      <c r="H11" s="290"/>
      <c r="I11" s="289"/>
      <c r="J11" s="171" t="s">
        <v>542</v>
      </c>
    </row>
    <row r="12" spans="1:10" ht="45">
      <c r="A12" s="263">
        <v>4</v>
      </c>
      <c r="B12" s="264">
        <v>750</v>
      </c>
      <c r="C12" s="264">
        <v>75023</v>
      </c>
      <c r="D12" s="279" t="s">
        <v>504</v>
      </c>
      <c r="E12" s="267">
        <v>15000</v>
      </c>
      <c r="F12" s="267">
        <v>15000</v>
      </c>
      <c r="G12" s="281"/>
      <c r="H12" s="282" t="s">
        <v>20</v>
      </c>
      <c r="I12" s="281"/>
      <c r="J12" s="171" t="s">
        <v>542</v>
      </c>
    </row>
    <row r="13" spans="1:10" ht="61.5" customHeight="1">
      <c r="A13" s="263">
        <v>5</v>
      </c>
      <c r="B13" s="264" t="s">
        <v>311</v>
      </c>
      <c r="C13" s="264" t="s">
        <v>502</v>
      </c>
      <c r="D13" s="279" t="s">
        <v>505</v>
      </c>
      <c r="E13" s="267">
        <v>100000</v>
      </c>
      <c r="F13" s="267">
        <v>100000</v>
      </c>
      <c r="G13" s="281"/>
      <c r="H13" s="283" t="s">
        <v>20</v>
      </c>
      <c r="I13" s="281"/>
      <c r="J13" s="171" t="s">
        <v>542</v>
      </c>
    </row>
    <row r="14" spans="1:10" ht="33.75">
      <c r="A14" s="275">
        <v>6</v>
      </c>
      <c r="B14" s="273" t="s">
        <v>338</v>
      </c>
      <c r="C14" s="273" t="s">
        <v>346</v>
      </c>
      <c r="D14" s="259" t="s">
        <v>522</v>
      </c>
      <c r="E14" s="284">
        <v>200000</v>
      </c>
      <c r="F14" s="276"/>
      <c r="G14" s="284">
        <v>200000</v>
      </c>
      <c r="H14" s="278"/>
      <c r="I14" s="277"/>
      <c r="J14" s="171" t="s">
        <v>542</v>
      </c>
    </row>
    <row r="15" spans="1:10" ht="22.5" customHeight="1">
      <c r="A15" s="371" t="s">
        <v>39</v>
      </c>
      <c r="B15" s="371"/>
      <c r="C15" s="371"/>
      <c r="D15" s="371"/>
      <c r="E15" s="255">
        <v>578581</v>
      </c>
      <c r="F15" s="256">
        <v>378581</v>
      </c>
      <c r="G15" s="285">
        <v>200000</v>
      </c>
      <c r="H15" s="10"/>
      <c r="I15" s="10"/>
      <c r="J15" s="25" t="s">
        <v>16</v>
      </c>
    </row>
    <row r="17" ht="12.75">
      <c r="A17" s="1" t="s">
        <v>25</v>
      </c>
    </row>
    <row r="18" ht="12.75">
      <c r="A18" s="1" t="s">
        <v>21</v>
      </c>
    </row>
    <row r="19" ht="12.75">
      <c r="A19" s="1" t="s">
        <v>22</v>
      </c>
    </row>
    <row r="20" ht="12.75">
      <c r="A20" s="1" t="s">
        <v>23</v>
      </c>
    </row>
    <row r="21" ht="12.75">
      <c r="A21" s="1" t="s">
        <v>24</v>
      </c>
    </row>
  </sheetData>
  <sheetProtection/>
  <mergeCells count="14">
    <mergeCell ref="A15:D15"/>
    <mergeCell ref="A1:J1"/>
    <mergeCell ref="A3:A7"/>
    <mergeCell ref="B3:B7"/>
    <mergeCell ref="C3:C7"/>
    <mergeCell ref="D3:D7"/>
    <mergeCell ref="E3:I3"/>
    <mergeCell ref="J3:J7"/>
    <mergeCell ref="E4:E7"/>
    <mergeCell ref="F4:I4"/>
    <mergeCell ref="F5:F7"/>
    <mergeCell ref="G5:G7"/>
    <mergeCell ref="H5:H7"/>
    <mergeCell ref="I5:I7"/>
  </mergeCells>
  <printOptions horizontalCentered="1"/>
  <pageMargins left="0.5118110236220472" right="0.3937007874015748" top="1.3779527559055118" bottom="0.7874015748031497" header="0.5118110236220472" footer="0.5118110236220472"/>
  <pageSetup horizontalDpi="600" verticalDpi="600" orientation="landscape" paperSize="9" r:id="rId1"/>
  <headerFooter alignWithMargins="0">
    <oddHeader>&amp;R&amp;9Załącznik nr &amp;A
do uchwały Rady Miejskiej nr............... 
z dnia ..............................</oddHeader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"/>
  <sheetViews>
    <sheetView view="pageLayout" workbookViewId="0" topLeftCell="A1">
      <selection activeCell="H5" sqref="H5"/>
    </sheetView>
  </sheetViews>
  <sheetFormatPr defaultColWidth="9.00390625" defaultRowHeight="12.75"/>
  <cols>
    <col min="1" max="1" width="4.625" style="42" customWidth="1"/>
    <col min="2" max="2" width="43.25390625" style="42" customWidth="1"/>
    <col min="3" max="3" width="9.875" style="42" customWidth="1"/>
    <col min="4" max="16384" width="9.125" style="42" customWidth="1"/>
  </cols>
  <sheetData>
    <row r="2" spans="1:6" ht="25.5" customHeight="1">
      <c r="A2" s="376" t="s">
        <v>165</v>
      </c>
      <c r="B2" s="376"/>
      <c r="C2" s="376"/>
      <c r="D2" s="376"/>
      <c r="E2" s="376"/>
      <c r="F2" s="376"/>
    </row>
    <row r="3" spans="1:6" ht="25.5" customHeight="1">
      <c r="A3" s="43"/>
      <c r="B3" s="43"/>
      <c r="C3" s="43"/>
      <c r="D3" s="43"/>
      <c r="E3" s="43"/>
      <c r="F3" s="43"/>
    </row>
    <row r="4" ht="12.75">
      <c r="F4" s="44" t="s">
        <v>54</v>
      </c>
    </row>
    <row r="5" spans="1:6" ht="35.25" customHeight="1">
      <c r="A5" s="377" t="s">
        <v>55</v>
      </c>
      <c r="B5" s="377" t="s">
        <v>56</v>
      </c>
      <c r="C5" s="377" t="s">
        <v>166</v>
      </c>
      <c r="D5" s="377" t="s">
        <v>167</v>
      </c>
      <c r="E5" s="377"/>
      <c r="F5" s="377"/>
    </row>
    <row r="6" spans="1:6" ht="27.75" customHeight="1">
      <c r="A6" s="377"/>
      <c r="B6" s="377"/>
      <c r="C6" s="377"/>
      <c r="D6" s="45" t="s">
        <v>72</v>
      </c>
      <c r="E6" s="45" t="s">
        <v>168</v>
      </c>
      <c r="F6" s="45" t="s">
        <v>169</v>
      </c>
    </row>
    <row r="7" spans="1:6" ht="12.75">
      <c r="A7" s="46" t="s">
        <v>57</v>
      </c>
      <c r="B7" s="47" t="s">
        <v>58</v>
      </c>
      <c r="C7" s="294" t="s">
        <v>573</v>
      </c>
      <c r="D7" s="294"/>
      <c r="E7" s="294"/>
      <c r="F7" s="47"/>
    </row>
    <row r="8" spans="1:6" ht="12.75">
      <c r="A8" s="47"/>
      <c r="B8" s="48" t="s">
        <v>59</v>
      </c>
      <c r="C8" s="294"/>
      <c r="D8" s="294"/>
      <c r="E8" s="294"/>
      <c r="F8" s="47"/>
    </row>
    <row r="9" spans="1:6" ht="12.75">
      <c r="A9" s="47"/>
      <c r="B9" s="48" t="s">
        <v>60</v>
      </c>
      <c r="C9" s="294">
        <v>279</v>
      </c>
      <c r="D9" s="294"/>
      <c r="E9" s="294"/>
      <c r="F9" s="47"/>
    </row>
    <row r="10" spans="1:6" ht="12.75">
      <c r="A10" s="49"/>
      <c r="B10" s="50" t="s">
        <v>61</v>
      </c>
      <c r="C10" s="296" t="s">
        <v>581</v>
      </c>
      <c r="D10" s="296"/>
      <c r="E10" s="296"/>
      <c r="F10" s="49"/>
    </row>
    <row r="11" spans="1:6" ht="12.75">
      <c r="A11" s="46" t="s">
        <v>62</v>
      </c>
      <c r="B11" s="47" t="s">
        <v>63</v>
      </c>
      <c r="C11" s="294" t="s">
        <v>566</v>
      </c>
      <c r="D11" s="294" t="s">
        <v>537</v>
      </c>
      <c r="E11" s="294" t="s">
        <v>527</v>
      </c>
      <c r="F11" s="47"/>
    </row>
    <row r="12" spans="1:6" ht="12.75">
      <c r="A12" s="47"/>
      <c r="B12" s="48" t="s">
        <v>59</v>
      </c>
      <c r="C12" s="294" t="s">
        <v>565</v>
      </c>
      <c r="D12" s="294" t="s">
        <v>567</v>
      </c>
      <c r="E12" s="294" t="s">
        <v>555</v>
      </c>
      <c r="F12" s="47"/>
    </row>
    <row r="13" spans="1:6" ht="12.75">
      <c r="A13" s="47"/>
      <c r="B13" s="48" t="s">
        <v>60</v>
      </c>
      <c r="C13" s="294"/>
      <c r="D13" s="294"/>
      <c r="E13" s="294"/>
      <c r="F13" s="47"/>
    </row>
    <row r="14" spans="1:6" ht="12.75">
      <c r="A14" s="49"/>
      <c r="B14" s="50" t="s">
        <v>61</v>
      </c>
      <c r="C14" s="296" t="s">
        <v>536</v>
      </c>
      <c r="D14" s="296" t="s">
        <v>574</v>
      </c>
      <c r="E14" s="296" t="s">
        <v>556</v>
      </c>
      <c r="F14" s="49"/>
    </row>
    <row r="15" spans="1:6" ht="12.75">
      <c r="A15" s="46"/>
      <c r="B15" s="47" t="s">
        <v>64</v>
      </c>
      <c r="C15" s="294" t="s">
        <v>575</v>
      </c>
      <c r="D15" s="294" t="s">
        <v>537</v>
      </c>
      <c r="E15" s="294" t="s">
        <v>527</v>
      </c>
      <c r="F15" s="47"/>
    </row>
    <row r="16" spans="1:6" ht="12.75">
      <c r="A16" s="47"/>
      <c r="B16" s="48" t="s">
        <v>59</v>
      </c>
      <c r="C16" s="294" t="s">
        <v>565</v>
      </c>
      <c r="D16" s="294" t="s">
        <v>567</v>
      </c>
      <c r="E16" s="294" t="s">
        <v>555</v>
      </c>
      <c r="F16" s="47"/>
    </row>
    <row r="17" spans="1:6" ht="12.75">
      <c r="A17" s="47"/>
      <c r="B17" s="48" t="s">
        <v>60</v>
      </c>
      <c r="C17" s="294">
        <v>279</v>
      </c>
      <c r="D17" s="294"/>
      <c r="E17" s="294"/>
      <c r="F17" s="47"/>
    </row>
    <row r="18" spans="1:6" ht="12.75">
      <c r="A18" s="49"/>
      <c r="B18" s="50" t="s">
        <v>61</v>
      </c>
      <c r="C18" s="296" t="s">
        <v>589</v>
      </c>
      <c r="D18" s="296" t="s">
        <v>568</v>
      </c>
      <c r="E18" s="296" t="s">
        <v>556</v>
      </c>
      <c r="F18" s="49"/>
    </row>
  </sheetData>
  <sheetProtection/>
  <mergeCells count="5">
    <mergeCell ref="A2:F2"/>
    <mergeCell ref="A5:A6"/>
    <mergeCell ref="B5:B6"/>
    <mergeCell ref="C5:C6"/>
    <mergeCell ref="D5:F5"/>
  </mergeCells>
  <printOptions/>
  <pageMargins left="0.7480314960629921" right="0.7480314960629921" top="1.33" bottom="0.984251968503937" header="0.5118110236220472" footer="0.5118110236220472"/>
  <pageSetup fitToHeight="1" fitToWidth="1" horizontalDpi="600" verticalDpi="600" orientation="portrait" paperSize="9" r:id="rId1"/>
  <headerFooter alignWithMargins="0">
    <oddHeader>&amp;RZałącznik nr 4
do uchwały Rady Miejskiej ........................
z dnia .....................</oddHeader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2"/>
  <sheetViews>
    <sheetView view="pageLayout" workbookViewId="0" topLeftCell="A1">
      <selection activeCell="K24" sqref="K24"/>
    </sheetView>
  </sheetViews>
  <sheetFormatPr defaultColWidth="9.00390625" defaultRowHeight="12.75"/>
  <cols>
    <col min="1" max="1" width="3.625" style="42" customWidth="1"/>
    <col min="2" max="2" width="34.75390625" style="42" customWidth="1"/>
    <col min="3" max="3" width="8.25390625" style="42" customWidth="1"/>
    <col min="4" max="4" width="10.375" style="42" customWidth="1"/>
    <col min="5" max="5" width="4.375" style="42" customWidth="1"/>
    <col min="6" max="6" width="6.875" style="42" customWidth="1"/>
    <col min="7" max="7" width="22.375" style="42" customWidth="1"/>
    <col min="8" max="8" width="6.625" style="42" customWidth="1"/>
    <col min="9" max="9" width="9.875" style="42" customWidth="1"/>
    <col min="10" max="10" width="9.125" style="42" customWidth="1"/>
    <col min="11" max="11" width="5.375" style="42" customWidth="1"/>
    <col min="12" max="12" width="5.75390625" style="42" customWidth="1"/>
    <col min="13" max="13" width="6.25390625" style="42" customWidth="1"/>
    <col min="14" max="16384" width="9.125" style="42" customWidth="1"/>
  </cols>
  <sheetData>
    <row r="1" spans="2:10" s="41" customFormat="1" ht="12">
      <c r="B1" s="297"/>
      <c r="J1" s="41" t="s">
        <v>65</v>
      </c>
    </row>
    <row r="2" s="41" customFormat="1" ht="12">
      <c r="J2" s="41" t="s">
        <v>52</v>
      </c>
    </row>
    <row r="3" s="41" customFormat="1" ht="12">
      <c r="J3" s="41" t="s">
        <v>590</v>
      </c>
    </row>
    <row r="4" s="41" customFormat="1" ht="12">
      <c r="J4" s="41" t="s">
        <v>53</v>
      </c>
    </row>
    <row r="5" s="41" customFormat="1" ht="12"/>
    <row r="7" spans="1:13" ht="12.75">
      <c r="A7" s="376" t="s">
        <v>217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</row>
    <row r="8" spans="1:13" ht="12.7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</row>
    <row r="9" ht="12.75">
      <c r="M9" s="44" t="s">
        <v>54</v>
      </c>
    </row>
    <row r="10" spans="1:13" ht="48" customHeight="1">
      <c r="A10" s="377" t="s">
        <v>55</v>
      </c>
      <c r="B10" s="377" t="s">
        <v>66</v>
      </c>
      <c r="C10" s="377" t="s">
        <v>67</v>
      </c>
      <c r="D10" s="378" t="s">
        <v>19</v>
      </c>
      <c r="E10" s="377" t="s">
        <v>1</v>
      </c>
      <c r="F10" s="378" t="s">
        <v>2</v>
      </c>
      <c r="G10" s="377" t="s">
        <v>68</v>
      </c>
      <c r="H10" s="377"/>
      <c r="I10" s="378" t="s">
        <v>170</v>
      </c>
      <c r="J10" s="354" t="s">
        <v>166</v>
      </c>
      <c r="K10" s="377" t="s">
        <v>171</v>
      </c>
      <c r="L10" s="377"/>
      <c r="M10" s="377"/>
    </row>
    <row r="11" spans="1:13" ht="36">
      <c r="A11" s="377"/>
      <c r="B11" s="377"/>
      <c r="C11" s="377"/>
      <c r="D11" s="353"/>
      <c r="E11" s="377"/>
      <c r="F11" s="353"/>
      <c r="G11" s="45" t="s">
        <v>69</v>
      </c>
      <c r="H11" s="45" t="s">
        <v>70</v>
      </c>
      <c r="I11" s="353"/>
      <c r="J11" s="354"/>
      <c r="K11" s="45" t="s">
        <v>72</v>
      </c>
      <c r="L11" s="45" t="s">
        <v>168</v>
      </c>
      <c r="M11" s="45" t="s">
        <v>172</v>
      </c>
    </row>
    <row r="12" spans="1:13" ht="25.5">
      <c r="A12" s="51" t="s">
        <v>6</v>
      </c>
      <c r="B12" s="166" t="s">
        <v>569</v>
      </c>
      <c r="C12" s="51" t="s">
        <v>578</v>
      </c>
      <c r="D12" s="165" t="s">
        <v>544</v>
      </c>
      <c r="E12" s="51">
        <v>853</v>
      </c>
      <c r="F12" s="51">
        <v>85395</v>
      </c>
      <c r="G12" s="51" t="s">
        <v>71</v>
      </c>
      <c r="H12" s="295" t="s">
        <v>576</v>
      </c>
      <c r="I12" s="295" t="s">
        <v>577</v>
      </c>
      <c r="J12" s="295" t="s">
        <v>573</v>
      </c>
      <c r="K12" s="51"/>
      <c r="L12" s="51"/>
      <c r="M12" s="51"/>
    </row>
    <row r="13" spans="1:13" ht="12.75">
      <c r="A13" s="47"/>
      <c r="B13" s="47" t="s">
        <v>570</v>
      </c>
      <c r="C13" s="47"/>
      <c r="D13" s="47"/>
      <c r="E13" s="47"/>
      <c r="F13" s="47"/>
      <c r="G13" s="52" t="s">
        <v>59</v>
      </c>
      <c r="H13" s="294"/>
      <c r="I13" s="47"/>
      <c r="J13" s="47"/>
      <c r="K13" s="47"/>
      <c r="L13" s="47"/>
      <c r="M13" s="47"/>
    </row>
    <row r="14" spans="1:13" ht="38.25">
      <c r="A14" s="47"/>
      <c r="B14" s="167" t="s">
        <v>571</v>
      </c>
      <c r="C14" s="47"/>
      <c r="D14" s="47"/>
      <c r="E14" s="47"/>
      <c r="F14" s="47"/>
      <c r="G14" s="52" t="s">
        <v>60</v>
      </c>
      <c r="H14" s="294" t="s">
        <v>582</v>
      </c>
      <c r="I14" s="294" t="s">
        <v>580</v>
      </c>
      <c r="J14" s="47">
        <v>279</v>
      </c>
      <c r="K14" s="47"/>
      <c r="L14" s="47"/>
      <c r="M14" s="47"/>
    </row>
    <row r="15" spans="1:13" ht="25.5">
      <c r="A15" s="47"/>
      <c r="B15" s="167" t="s">
        <v>572</v>
      </c>
      <c r="C15" s="47"/>
      <c r="D15" s="47"/>
      <c r="E15" s="47"/>
      <c r="F15" s="47"/>
      <c r="G15" s="53" t="s">
        <v>61</v>
      </c>
      <c r="H15" s="294" t="s">
        <v>584</v>
      </c>
      <c r="I15" s="294" t="s">
        <v>579</v>
      </c>
      <c r="J15" s="294" t="s">
        <v>581</v>
      </c>
      <c r="K15" s="47"/>
      <c r="L15" s="47"/>
      <c r="M15" s="47"/>
    </row>
    <row r="16" spans="1:13" ht="12.75">
      <c r="A16" s="47"/>
      <c r="B16" s="47"/>
      <c r="C16" s="47"/>
      <c r="D16" s="47"/>
      <c r="E16" s="47"/>
      <c r="F16" s="47"/>
      <c r="G16" s="47"/>
      <c r="H16" s="47"/>
      <c r="I16" s="47" t="s">
        <v>583</v>
      </c>
      <c r="J16" s="47"/>
      <c r="K16" s="47"/>
      <c r="L16" s="47"/>
      <c r="M16" s="47"/>
    </row>
    <row r="17" spans="1:13" ht="12.75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</row>
    <row r="18" spans="1:13" ht="12.75">
      <c r="A18" s="47"/>
      <c r="B18" s="47" t="s">
        <v>58</v>
      </c>
      <c r="C18" s="47"/>
      <c r="D18" s="47"/>
      <c r="E18" s="47"/>
      <c r="F18" s="47"/>
      <c r="G18" s="47"/>
      <c r="H18" s="294" t="s">
        <v>576</v>
      </c>
      <c r="I18" s="294" t="s">
        <v>577</v>
      </c>
      <c r="J18" s="294" t="s">
        <v>573</v>
      </c>
      <c r="K18" s="47"/>
      <c r="L18" s="47"/>
      <c r="M18" s="47"/>
    </row>
    <row r="19" spans="1:13" ht="12.75">
      <c r="A19" s="47"/>
      <c r="B19" s="48" t="s">
        <v>59</v>
      </c>
      <c r="C19" s="47"/>
      <c r="D19" s="47"/>
      <c r="E19" s="47"/>
      <c r="F19" s="47"/>
      <c r="G19" s="47"/>
      <c r="H19" s="294"/>
      <c r="I19" s="294"/>
      <c r="J19" s="47"/>
      <c r="K19" s="47"/>
      <c r="L19" s="47"/>
      <c r="M19" s="47"/>
    </row>
    <row r="20" spans="1:13" ht="12.75">
      <c r="A20" s="47"/>
      <c r="B20" s="48" t="s">
        <v>60</v>
      </c>
      <c r="C20" s="47"/>
      <c r="D20" s="47"/>
      <c r="E20" s="47"/>
      <c r="F20" s="47"/>
      <c r="G20" s="47"/>
      <c r="H20" s="294" t="s">
        <v>582</v>
      </c>
      <c r="I20" s="294" t="s">
        <v>580</v>
      </c>
      <c r="J20" s="47">
        <v>279</v>
      </c>
      <c r="K20" s="47"/>
      <c r="L20" s="47"/>
      <c r="M20" s="47"/>
    </row>
    <row r="21" spans="1:13" ht="12.75">
      <c r="A21" s="49"/>
      <c r="B21" s="54" t="s">
        <v>61</v>
      </c>
      <c r="C21" s="49"/>
      <c r="D21" s="49"/>
      <c r="E21" s="49"/>
      <c r="F21" s="49"/>
      <c r="G21" s="49"/>
      <c r="H21" s="296" t="s">
        <v>584</v>
      </c>
      <c r="I21" s="296" t="s">
        <v>579</v>
      </c>
      <c r="J21" s="296" t="s">
        <v>581</v>
      </c>
      <c r="K21" s="49"/>
      <c r="L21" s="49"/>
      <c r="M21" s="49"/>
    </row>
    <row r="22" spans="8:9" ht="12.75">
      <c r="H22" s="44"/>
      <c r="I22" s="44"/>
    </row>
  </sheetData>
  <sheetProtection/>
  <mergeCells count="11">
    <mergeCell ref="A7:M7"/>
    <mergeCell ref="A10:A11"/>
    <mergeCell ref="B10:B11"/>
    <mergeCell ref="C10:C11"/>
    <mergeCell ref="D10:D11"/>
    <mergeCell ref="E10:E11"/>
    <mergeCell ref="F10:F11"/>
    <mergeCell ref="G10:H10"/>
    <mergeCell ref="I10:I11"/>
    <mergeCell ref="J10:J11"/>
    <mergeCell ref="K10:M10"/>
  </mergeCells>
  <printOptions/>
  <pageMargins left="0.4724409448818898" right="0.7480314960629921" top="0.78" bottom="0.984251968503937" header="0.5118110236220472" footer="0.5118110236220472"/>
  <pageSetup horizontalDpi="600" verticalDpi="600" orientation="landscape" paperSize="9" r:id="rId1"/>
  <headerFooter alignWithMargins="0">
    <oddFooter>&amp;C11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3"/>
  <sheetViews>
    <sheetView view="pageLayout" workbookViewId="0" topLeftCell="A1">
      <selection activeCell="G4" sqref="G4"/>
    </sheetView>
  </sheetViews>
  <sheetFormatPr defaultColWidth="9.00390625" defaultRowHeight="12.75"/>
  <cols>
    <col min="1" max="1" width="3.875" style="42" customWidth="1"/>
    <col min="2" max="2" width="35.375" style="42" customWidth="1"/>
    <col min="3" max="3" width="7.875" style="42" customWidth="1"/>
    <col min="4" max="4" width="10.125" style="42" customWidth="1"/>
    <col min="5" max="5" width="5.00390625" style="42" customWidth="1"/>
    <col min="6" max="6" width="7.00390625" style="42" customWidth="1"/>
    <col min="7" max="7" width="20.375" style="42" customWidth="1"/>
    <col min="8" max="8" width="8.00390625" style="42" customWidth="1"/>
    <col min="9" max="10" width="9.875" style="42" customWidth="1"/>
    <col min="11" max="16384" width="9.125" style="42" customWidth="1"/>
  </cols>
  <sheetData>
    <row r="2" spans="1:13" ht="12.75">
      <c r="A2" s="376" t="s">
        <v>370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</row>
    <row r="3" spans="1:13" ht="12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ht="12.75">
      <c r="M4" s="44" t="s">
        <v>54</v>
      </c>
    </row>
    <row r="5" spans="1:13" ht="48" customHeight="1">
      <c r="A5" s="377" t="s">
        <v>55</v>
      </c>
      <c r="B5" s="377" t="s">
        <v>66</v>
      </c>
      <c r="C5" s="377" t="s">
        <v>67</v>
      </c>
      <c r="D5" s="378" t="s">
        <v>19</v>
      </c>
      <c r="E5" s="377" t="s">
        <v>1</v>
      </c>
      <c r="F5" s="378" t="s">
        <v>2</v>
      </c>
      <c r="G5" s="377" t="s">
        <v>68</v>
      </c>
      <c r="H5" s="377"/>
      <c r="I5" s="378" t="s">
        <v>170</v>
      </c>
      <c r="J5" s="377" t="s">
        <v>166</v>
      </c>
      <c r="K5" s="377" t="s">
        <v>167</v>
      </c>
      <c r="L5" s="377"/>
      <c r="M5" s="377"/>
    </row>
    <row r="6" spans="1:13" ht="24">
      <c r="A6" s="377"/>
      <c r="B6" s="377"/>
      <c r="C6" s="377"/>
      <c r="D6" s="353"/>
      <c r="E6" s="377"/>
      <c r="F6" s="353"/>
      <c r="G6" s="45" t="s">
        <v>69</v>
      </c>
      <c r="H6" s="45" t="s">
        <v>70</v>
      </c>
      <c r="I6" s="353"/>
      <c r="J6" s="377"/>
      <c r="K6" s="45" t="s">
        <v>72</v>
      </c>
      <c r="L6" s="45" t="s">
        <v>168</v>
      </c>
      <c r="M6" s="45" t="s">
        <v>172</v>
      </c>
    </row>
    <row r="7" spans="1:13" ht="36.75" customHeight="1">
      <c r="A7" s="51" t="s">
        <v>6</v>
      </c>
      <c r="B7" s="166" t="s">
        <v>371</v>
      </c>
      <c r="C7" s="51" t="s">
        <v>543</v>
      </c>
      <c r="D7" s="51" t="s">
        <v>544</v>
      </c>
      <c r="E7" s="51">
        <v>900</v>
      </c>
      <c r="F7" s="51">
        <v>90001</v>
      </c>
      <c r="G7" s="51" t="s">
        <v>71</v>
      </c>
      <c r="H7" s="295" t="s">
        <v>515</v>
      </c>
      <c r="I7" s="295" t="s">
        <v>516</v>
      </c>
      <c r="J7" s="295" t="s">
        <v>517</v>
      </c>
      <c r="K7" s="295" t="s">
        <v>521</v>
      </c>
      <c r="L7" s="295"/>
      <c r="M7" s="51"/>
    </row>
    <row r="8" spans="1:13" ht="27.75" customHeight="1">
      <c r="A8" s="47"/>
      <c r="B8" s="167" t="s">
        <v>372</v>
      </c>
      <c r="C8" s="47"/>
      <c r="D8" s="47"/>
      <c r="E8" s="47"/>
      <c r="F8" s="47"/>
      <c r="G8" s="52" t="s">
        <v>59</v>
      </c>
      <c r="H8" s="294" t="s">
        <v>551</v>
      </c>
      <c r="I8" s="294" t="s">
        <v>546</v>
      </c>
      <c r="J8" s="294" t="s">
        <v>547</v>
      </c>
      <c r="K8" s="294" t="s">
        <v>548</v>
      </c>
      <c r="L8" s="294"/>
      <c r="M8" s="47"/>
    </row>
    <row r="9" spans="1:13" ht="39" customHeight="1">
      <c r="A9" s="47"/>
      <c r="B9" s="167" t="s">
        <v>373</v>
      </c>
      <c r="C9" s="47"/>
      <c r="D9" s="47"/>
      <c r="E9" s="47"/>
      <c r="F9" s="47"/>
      <c r="G9" s="52" t="s">
        <v>60</v>
      </c>
      <c r="H9" s="294"/>
      <c r="I9" s="294"/>
      <c r="J9" s="294"/>
      <c r="K9" s="294"/>
      <c r="L9" s="294"/>
      <c r="M9" s="47"/>
    </row>
    <row r="10" spans="1:13" ht="54" customHeight="1">
      <c r="A10" s="47"/>
      <c r="B10" s="167" t="s">
        <v>374</v>
      </c>
      <c r="C10" s="47"/>
      <c r="D10" s="47"/>
      <c r="E10" s="47"/>
      <c r="F10" s="47"/>
      <c r="G10" s="53" t="s">
        <v>61</v>
      </c>
      <c r="H10" s="294" t="s">
        <v>550</v>
      </c>
      <c r="I10" s="294" t="s">
        <v>545</v>
      </c>
      <c r="J10" s="294" t="s">
        <v>518</v>
      </c>
      <c r="K10" s="294" t="s">
        <v>549</v>
      </c>
      <c r="L10" s="294"/>
      <c r="M10" s="47"/>
    </row>
    <row r="11" spans="1:13" ht="12.75">
      <c r="A11" s="47"/>
      <c r="B11" s="167"/>
      <c r="C11" s="47"/>
      <c r="D11" s="47"/>
      <c r="E11" s="47"/>
      <c r="F11" s="47"/>
      <c r="G11" s="47"/>
      <c r="H11" s="294"/>
      <c r="I11" s="294"/>
      <c r="J11" s="294"/>
      <c r="K11" s="294"/>
      <c r="L11" s="294"/>
      <c r="M11" s="47"/>
    </row>
    <row r="12" spans="1:13" ht="39" customHeight="1">
      <c r="A12" s="51" t="s">
        <v>7</v>
      </c>
      <c r="B12" s="166" t="s">
        <v>375</v>
      </c>
      <c r="C12" s="51" t="s">
        <v>559</v>
      </c>
      <c r="D12" s="51" t="s">
        <v>544</v>
      </c>
      <c r="E12" s="51">
        <v>900</v>
      </c>
      <c r="F12" s="51">
        <v>90095</v>
      </c>
      <c r="G12" s="51" t="s">
        <v>71</v>
      </c>
      <c r="H12" s="295" t="s">
        <v>528</v>
      </c>
      <c r="I12" s="295" t="s">
        <v>523</v>
      </c>
      <c r="J12" s="295" t="s">
        <v>524</v>
      </c>
      <c r="K12" s="295" t="s">
        <v>526</v>
      </c>
      <c r="L12" s="295" t="s">
        <v>527</v>
      </c>
      <c r="M12" s="51"/>
    </row>
    <row r="13" spans="1:13" ht="26.25" customHeight="1">
      <c r="A13" s="47"/>
      <c r="B13" s="167" t="s">
        <v>376</v>
      </c>
      <c r="C13" s="47"/>
      <c r="D13" s="47"/>
      <c r="E13" s="47"/>
      <c r="F13" s="47"/>
      <c r="G13" s="52" t="s">
        <v>59</v>
      </c>
      <c r="H13" s="294" t="s">
        <v>558</v>
      </c>
      <c r="I13" s="294" t="s">
        <v>523</v>
      </c>
      <c r="J13" s="294" t="s">
        <v>552</v>
      </c>
      <c r="K13" s="294" t="s">
        <v>553</v>
      </c>
      <c r="L13" s="294" t="s">
        <v>555</v>
      </c>
      <c r="M13" s="47"/>
    </row>
    <row r="14" spans="1:13" ht="14.25" customHeight="1">
      <c r="A14" s="47"/>
      <c r="B14" s="167" t="s">
        <v>377</v>
      </c>
      <c r="C14" s="47"/>
      <c r="D14" s="47"/>
      <c r="E14" s="47"/>
      <c r="F14" s="47"/>
      <c r="G14" s="52" t="s">
        <v>60</v>
      </c>
      <c r="H14" s="294"/>
      <c r="I14" s="294"/>
      <c r="J14" s="294"/>
      <c r="K14" s="294"/>
      <c r="L14" s="294"/>
      <c r="M14" s="47"/>
    </row>
    <row r="15" spans="1:13" ht="39" customHeight="1">
      <c r="A15" s="47"/>
      <c r="B15" s="167" t="s">
        <v>378</v>
      </c>
      <c r="C15" s="47"/>
      <c r="D15" s="47"/>
      <c r="E15" s="47"/>
      <c r="F15" s="47"/>
      <c r="G15" s="53" t="s">
        <v>61</v>
      </c>
      <c r="H15" s="294" t="s">
        <v>557</v>
      </c>
      <c r="I15" s="294"/>
      <c r="J15" s="294" t="s">
        <v>525</v>
      </c>
      <c r="K15" s="294" t="s">
        <v>554</v>
      </c>
      <c r="L15" s="294" t="s">
        <v>556</v>
      </c>
      <c r="M15" s="47"/>
    </row>
    <row r="16" spans="1:13" ht="12.75">
      <c r="A16" s="49"/>
      <c r="B16" s="49"/>
      <c r="C16" s="49"/>
      <c r="D16" s="49"/>
      <c r="E16" s="49"/>
      <c r="F16" s="49"/>
      <c r="G16" s="49"/>
      <c r="H16" s="296"/>
      <c r="I16" s="296"/>
      <c r="J16" s="296"/>
      <c r="K16" s="296"/>
      <c r="L16" s="296"/>
      <c r="M16" s="49"/>
    </row>
    <row r="17" spans="1:13" ht="12.75">
      <c r="A17" s="47"/>
      <c r="B17" s="47"/>
      <c r="C17" s="47"/>
      <c r="D17" s="47"/>
      <c r="E17" s="47"/>
      <c r="F17" s="47"/>
      <c r="G17" s="47"/>
      <c r="H17" s="294"/>
      <c r="I17" s="294"/>
      <c r="J17" s="294"/>
      <c r="K17" s="294"/>
      <c r="L17" s="294"/>
      <c r="M17" s="47"/>
    </row>
    <row r="18" spans="1:13" ht="12.75">
      <c r="A18" s="47"/>
      <c r="B18" s="47" t="s">
        <v>63</v>
      </c>
      <c r="C18" s="47"/>
      <c r="D18" s="47"/>
      <c r="E18" s="47"/>
      <c r="F18" s="47"/>
      <c r="G18" s="47"/>
      <c r="H18" s="294" t="s">
        <v>560</v>
      </c>
      <c r="I18" s="294" t="s">
        <v>563</v>
      </c>
      <c r="J18" s="294" t="s">
        <v>566</v>
      </c>
      <c r="K18" s="294" t="s">
        <v>537</v>
      </c>
      <c r="L18" s="294" t="s">
        <v>527</v>
      </c>
      <c r="M18" s="47"/>
    </row>
    <row r="19" spans="1:13" ht="12.75">
      <c r="A19" s="47"/>
      <c r="B19" s="48" t="s">
        <v>59</v>
      </c>
      <c r="C19" s="47"/>
      <c r="D19" s="47"/>
      <c r="E19" s="47"/>
      <c r="F19" s="47"/>
      <c r="G19" s="47"/>
      <c r="H19" s="294" t="s">
        <v>561</v>
      </c>
      <c r="I19" s="294" t="s">
        <v>564</v>
      </c>
      <c r="J19" s="294" t="s">
        <v>565</v>
      </c>
      <c r="K19" s="294" t="s">
        <v>567</v>
      </c>
      <c r="L19" s="294" t="s">
        <v>555</v>
      </c>
      <c r="M19" s="47"/>
    </row>
    <row r="20" spans="1:13" ht="12.75">
      <c r="A20" s="47"/>
      <c r="B20" s="48" t="s">
        <v>60</v>
      </c>
      <c r="C20" s="47"/>
      <c r="D20" s="47"/>
      <c r="E20" s="47"/>
      <c r="F20" s="47"/>
      <c r="G20" s="47"/>
      <c r="H20" s="294"/>
      <c r="I20" s="294"/>
      <c r="J20" s="294"/>
      <c r="K20" s="294"/>
      <c r="L20" s="294"/>
      <c r="M20" s="47"/>
    </row>
    <row r="21" spans="1:13" ht="12.75">
      <c r="A21" s="49"/>
      <c r="B21" s="54" t="s">
        <v>61</v>
      </c>
      <c r="C21" s="49"/>
      <c r="D21" s="49"/>
      <c r="E21" s="49"/>
      <c r="F21" s="49"/>
      <c r="G21" s="49"/>
      <c r="H21" s="296" t="s">
        <v>562</v>
      </c>
      <c r="I21" s="296" t="s">
        <v>545</v>
      </c>
      <c r="J21" s="296" t="s">
        <v>536</v>
      </c>
      <c r="K21" s="296" t="s">
        <v>568</v>
      </c>
      <c r="L21" s="296" t="s">
        <v>556</v>
      </c>
      <c r="M21" s="49"/>
    </row>
    <row r="22" spans="9:10" ht="12.75">
      <c r="I22" s="44"/>
      <c r="J22" s="44"/>
    </row>
    <row r="23" ht="12.75">
      <c r="I23" s="44"/>
    </row>
  </sheetData>
  <sheetProtection/>
  <mergeCells count="11">
    <mergeCell ref="K5:M5"/>
    <mergeCell ref="A2:M2"/>
    <mergeCell ref="A5:A6"/>
    <mergeCell ref="B5:B6"/>
    <mergeCell ref="C5:C6"/>
    <mergeCell ref="D5:D6"/>
    <mergeCell ref="E5:E6"/>
    <mergeCell ref="F5:F6"/>
    <mergeCell ref="G5:H5"/>
    <mergeCell ref="I5:I6"/>
    <mergeCell ref="J5:J6"/>
  </mergeCells>
  <printOptions/>
  <pageMargins left="0.7480314960629921" right="0.7480314960629921" top="1.1811023622047245" bottom="0.984251968503937" header="0.5118110236220472" footer="0.5118110236220472"/>
  <pageSetup fitToHeight="1" fitToWidth="1" horizontalDpi="600" verticalDpi="600" orientation="landscape" paperSize="9" scale="91" r:id="rId1"/>
  <headerFooter alignWithMargins="0">
    <oddHeader>&amp;RZałącznik nr 4b   
do uchwały Rady Miesjkiej ........................
z dnia .....................</oddHeader>
    <oddFooter>&amp;C12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9"/>
  <sheetViews>
    <sheetView showGridLines="0" view="pageLayout" workbookViewId="0" topLeftCell="A1">
      <selection activeCell="E21" sqref="E21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346" t="s">
        <v>215</v>
      </c>
      <c r="B1" s="346"/>
      <c r="C1" s="346"/>
      <c r="D1" s="346"/>
    </row>
    <row r="2" ht="6.75" customHeight="1">
      <c r="A2" s="93"/>
    </row>
    <row r="3" ht="12.75">
      <c r="D3" s="65" t="s">
        <v>14</v>
      </c>
    </row>
    <row r="4" spans="1:4" ht="15" customHeight="1">
      <c r="A4" s="372" t="s">
        <v>17</v>
      </c>
      <c r="B4" s="372" t="s">
        <v>4</v>
      </c>
      <c r="C4" s="370" t="s">
        <v>187</v>
      </c>
      <c r="D4" s="370" t="s">
        <v>216</v>
      </c>
    </row>
    <row r="5" spans="1:4" ht="15" customHeight="1">
      <c r="A5" s="372"/>
      <c r="B5" s="372"/>
      <c r="C5" s="372"/>
      <c r="D5" s="370"/>
    </row>
    <row r="6" spans="1:4" ht="15.75" customHeight="1">
      <c r="A6" s="372"/>
      <c r="B6" s="372"/>
      <c r="C6" s="372"/>
      <c r="D6" s="370"/>
    </row>
    <row r="7" spans="1:4" s="95" customFormat="1" ht="6.75" customHeight="1">
      <c r="A7" s="94">
        <v>1</v>
      </c>
      <c r="B7" s="94">
        <v>2</v>
      </c>
      <c r="C7" s="94">
        <v>3</v>
      </c>
      <c r="D7" s="94">
        <v>4</v>
      </c>
    </row>
    <row r="8" spans="1:4" ht="18.75" customHeight="1">
      <c r="A8" s="344" t="s">
        <v>188</v>
      </c>
      <c r="B8" s="344"/>
      <c r="C8" s="92"/>
      <c r="D8" s="104">
        <f>SUM(D9:D17)</f>
        <v>5000000</v>
      </c>
    </row>
    <row r="9" spans="1:4" ht="18.75" customHeight="1">
      <c r="A9" s="96" t="s">
        <v>6</v>
      </c>
      <c r="B9" s="62" t="s">
        <v>189</v>
      </c>
      <c r="C9" s="96" t="s">
        <v>190</v>
      </c>
      <c r="D9" s="105">
        <v>5000000</v>
      </c>
    </row>
    <row r="10" spans="1:4" ht="18.75" customHeight="1">
      <c r="A10" s="97" t="s">
        <v>7</v>
      </c>
      <c r="B10" s="63" t="s">
        <v>191</v>
      </c>
      <c r="C10" s="97" t="s">
        <v>190</v>
      </c>
      <c r="D10" s="106"/>
    </row>
    <row r="11" spans="1:4" ht="51">
      <c r="A11" s="97" t="s">
        <v>8</v>
      </c>
      <c r="B11" s="98" t="s">
        <v>192</v>
      </c>
      <c r="C11" s="97" t="s">
        <v>193</v>
      </c>
      <c r="D11" s="106"/>
    </row>
    <row r="12" spans="1:4" ht="18.75" customHeight="1">
      <c r="A12" s="97" t="s">
        <v>0</v>
      </c>
      <c r="B12" s="63" t="s">
        <v>194</v>
      </c>
      <c r="C12" s="97" t="s">
        <v>195</v>
      </c>
      <c r="D12" s="106"/>
    </row>
    <row r="13" spans="1:4" ht="18.75" customHeight="1">
      <c r="A13" s="97" t="s">
        <v>181</v>
      </c>
      <c r="B13" s="63" t="s">
        <v>196</v>
      </c>
      <c r="C13" s="97" t="s">
        <v>220</v>
      </c>
      <c r="D13" s="106"/>
    </row>
    <row r="14" spans="1:4" ht="18.75" customHeight="1">
      <c r="A14" s="97" t="s">
        <v>182</v>
      </c>
      <c r="B14" s="63" t="s">
        <v>197</v>
      </c>
      <c r="C14" s="97" t="s">
        <v>198</v>
      </c>
      <c r="D14" s="106"/>
    </row>
    <row r="15" spans="1:4" ht="18.75" customHeight="1">
      <c r="A15" s="97" t="s">
        <v>183</v>
      </c>
      <c r="B15" s="63" t="s">
        <v>221</v>
      </c>
      <c r="C15" s="97" t="s">
        <v>199</v>
      </c>
      <c r="D15" s="106"/>
    </row>
    <row r="16" spans="1:4" ht="18.75" customHeight="1">
      <c r="A16" s="97" t="s">
        <v>184</v>
      </c>
      <c r="B16" s="63" t="s">
        <v>200</v>
      </c>
      <c r="C16" s="97" t="s">
        <v>201</v>
      </c>
      <c r="D16" s="106"/>
    </row>
    <row r="17" spans="1:4" ht="18.75" customHeight="1">
      <c r="A17" s="99" t="s">
        <v>185</v>
      </c>
      <c r="B17" s="64" t="s">
        <v>202</v>
      </c>
      <c r="C17" s="99" t="s">
        <v>203</v>
      </c>
      <c r="D17" s="107"/>
    </row>
    <row r="18" spans="1:4" ht="18.75" customHeight="1">
      <c r="A18" s="344" t="s">
        <v>204</v>
      </c>
      <c r="B18" s="344"/>
      <c r="C18" s="92"/>
      <c r="D18" s="104">
        <f>SUM(D19:D25)</f>
        <v>1965742</v>
      </c>
    </row>
    <row r="19" spans="1:4" ht="18.75" customHeight="1">
      <c r="A19" s="96" t="s">
        <v>6</v>
      </c>
      <c r="B19" s="62" t="s">
        <v>205</v>
      </c>
      <c r="C19" s="96" t="s">
        <v>206</v>
      </c>
      <c r="D19" s="108">
        <v>1965742</v>
      </c>
    </row>
    <row r="20" spans="1:4" ht="18.75" customHeight="1">
      <c r="A20" s="97" t="s">
        <v>7</v>
      </c>
      <c r="B20" s="63" t="s">
        <v>207</v>
      </c>
      <c r="C20" s="97" t="s">
        <v>206</v>
      </c>
      <c r="D20" s="106"/>
    </row>
    <row r="21" spans="1:4" ht="38.25">
      <c r="A21" s="97" t="s">
        <v>8</v>
      </c>
      <c r="B21" s="98" t="s">
        <v>208</v>
      </c>
      <c r="C21" s="97" t="s">
        <v>209</v>
      </c>
      <c r="D21" s="106"/>
    </row>
    <row r="22" spans="1:4" ht="18.75" customHeight="1">
      <c r="A22" s="97" t="s">
        <v>0</v>
      </c>
      <c r="B22" s="63" t="s">
        <v>125</v>
      </c>
      <c r="C22" s="97" t="s">
        <v>210</v>
      </c>
      <c r="D22" s="106"/>
    </row>
    <row r="23" spans="1:4" ht="18.75" customHeight="1">
      <c r="A23" s="97" t="s">
        <v>181</v>
      </c>
      <c r="B23" s="63" t="s">
        <v>211</v>
      </c>
      <c r="C23" s="97" t="s">
        <v>203</v>
      </c>
      <c r="D23" s="106"/>
    </row>
    <row r="24" spans="1:4" ht="27" customHeight="1">
      <c r="A24" s="97" t="s">
        <v>182</v>
      </c>
      <c r="B24" s="98" t="s">
        <v>222</v>
      </c>
      <c r="C24" s="97" t="s">
        <v>212</v>
      </c>
      <c r="D24" s="106"/>
    </row>
    <row r="25" spans="1:4" ht="18.75" customHeight="1">
      <c r="A25" s="99" t="s">
        <v>183</v>
      </c>
      <c r="B25" s="64" t="s">
        <v>213</v>
      </c>
      <c r="C25" s="99" t="s">
        <v>214</v>
      </c>
      <c r="D25" s="107"/>
    </row>
    <row r="26" spans="1:4" ht="7.5" customHeight="1">
      <c r="A26" s="100"/>
      <c r="B26" s="4"/>
      <c r="C26" s="4"/>
      <c r="D26" s="4"/>
    </row>
    <row r="27" spans="1:6" ht="12.75">
      <c r="A27" s="101"/>
      <c r="B27" s="102"/>
      <c r="C27" s="102"/>
      <c r="D27" s="102"/>
      <c r="E27" s="66"/>
      <c r="F27" s="66"/>
    </row>
    <row r="28" spans="1:6" ht="12.75">
      <c r="A28" s="345"/>
      <c r="B28" s="345"/>
      <c r="C28" s="345"/>
      <c r="D28" s="345"/>
      <c r="E28" s="345"/>
      <c r="F28" s="345"/>
    </row>
    <row r="29" spans="1:6" ht="22.5" customHeight="1">
      <c r="A29" s="345"/>
      <c r="B29" s="345"/>
      <c r="C29" s="345"/>
      <c r="D29" s="345"/>
      <c r="E29" s="345"/>
      <c r="F29" s="345"/>
    </row>
  </sheetData>
  <sheetProtection/>
  <mergeCells count="8">
    <mergeCell ref="A18:B18"/>
    <mergeCell ref="A28:F29"/>
    <mergeCell ref="A1:D1"/>
    <mergeCell ref="A4:A6"/>
    <mergeCell ref="B4:B6"/>
    <mergeCell ref="C4:C6"/>
    <mergeCell ref="D4:D6"/>
    <mergeCell ref="A8:B8"/>
  </mergeCells>
  <printOptions horizontalCentered="1"/>
  <pageMargins left="0.3937007874015748" right="0.3937007874015748" top="1.6141732283464567" bottom="0.5905511811023623" header="0.5118110236220472" footer="0.5118110236220472"/>
  <pageSetup horizontalDpi="600" verticalDpi="600" orientation="portrait" paperSize="9" r:id="rId1"/>
  <headerFooter alignWithMargins="0">
    <oddHeader xml:space="preserve">&amp;RZałącznik nr &amp;A
do uchwały  Nr........ 
Rady Miejskiej ..........
z dnia ..................   </oddHeader>
    <oddFooter>&amp;C13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10"/>
  <sheetViews>
    <sheetView defaultGridColor="0" view="pageLayout" colorId="8" workbookViewId="0" topLeftCell="A1">
      <selection activeCell="K11" sqref="K11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3.625" style="0" customWidth="1"/>
    <col min="9" max="9" width="14.75390625" style="0" customWidth="1"/>
    <col min="10" max="10" width="15.875" style="0" customWidth="1"/>
  </cols>
  <sheetData>
    <row r="1" spans="1:10" ht="48.75" customHeight="1">
      <c r="A1" s="350" t="s">
        <v>173</v>
      </c>
      <c r="B1" s="350"/>
      <c r="C1" s="350"/>
      <c r="D1" s="350"/>
      <c r="E1" s="350"/>
      <c r="F1" s="350"/>
      <c r="G1" s="350"/>
      <c r="H1" s="350"/>
      <c r="I1" s="350"/>
      <c r="J1" s="350"/>
    </row>
    <row r="2" ht="12.75">
      <c r="J2" s="5" t="s">
        <v>14</v>
      </c>
    </row>
    <row r="3" spans="1:10" s="3" customFormat="1" ht="20.25" customHeight="1">
      <c r="A3" s="372" t="s">
        <v>1</v>
      </c>
      <c r="B3" s="351" t="s">
        <v>2</v>
      </c>
      <c r="C3" s="351" t="s">
        <v>3</v>
      </c>
      <c r="D3" s="370" t="s">
        <v>35</v>
      </c>
      <c r="E3" s="370" t="s">
        <v>34</v>
      </c>
      <c r="F3" s="370" t="s">
        <v>27</v>
      </c>
      <c r="G3" s="370"/>
      <c r="H3" s="370"/>
      <c r="I3" s="370"/>
      <c r="J3" s="370"/>
    </row>
    <row r="4" spans="1:10" s="3" customFormat="1" ht="20.25" customHeight="1">
      <c r="A4" s="372"/>
      <c r="B4" s="352"/>
      <c r="C4" s="352"/>
      <c r="D4" s="372"/>
      <c r="E4" s="370"/>
      <c r="F4" s="370" t="s">
        <v>32</v>
      </c>
      <c r="G4" s="370" t="s">
        <v>5</v>
      </c>
      <c r="H4" s="370"/>
      <c r="I4" s="370"/>
      <c r="J4" s="370" t="s">
        <v>33</v>
      </c>
    </row>
    <row r="5" spans="1:10" s="3" customFormat="1" ht="65.25" customHeight="1">
      <c r="A5" s="372"/>
      <c r="B5" s="340"/>
      <c r="C5" s="340"/>
      <c r="D5" s="372"/>
      <c r="E5" s="370"/>
      <c r="F5" s="370"/>
      <c r="G5" s="8" t="s">
        <v>73</v>
      </c>
      <c r="H5" s="8" t="s">
        <v>31</v>
      </c>
      <c r="I5" s="8" t="s">
        <v>74</v>
      </c>
      <c r="J5" s="370"/>
    </row>
    <row r="6" spans="1:10" ht="9" customHeigh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</row>
    <row r="7" spans="1:10" ht="19.5" customHeight="1">
      <c r="A7" s="11">
        <v>750</v>
      </c>
      <c r="B7" s="11">
        <v>75011</v>
      </c>
      <c r="C7" s="11">
        <v>2010</v>
      </c>
      <c r="D7" s="168">
        <v>74057</v>
      </c>
      <c r="E7" s="168">
        <v>74057</v>
      </c>
      <c r="F7" s="168">
        <v>74057</v>
      </c>
      <c r="G7" s="168">
        <v>72324</v>
      </c>
      <c r="H7" s="168"/>
      <c r="I7" s="168">
        <v>1733</v>
      </c>
      <c r="J7" s="168"/>
    </row>
    <row r="8" spans="1:10" ht="19.5" customHeight="1">
      <c r="A8" s="12">
        <v>751</v>
      </c>
      <c r="B8" s="12">
        <v>75101</v>
      </c>
      <c r="C8" s="12">
        <v>2010</v>
      </c>
      <c r="D8" s="169">
        <v>1935</v>
      </c>
      <c r="E8" s="169">
        <v>1935</v>
      </c>
      <c r="F8" s="169">
        <v>1935</v>
      </c>
      <c r="G8" s="169">
        <v>1630</v>
      </c>
      <c r="H8" s="169"/>
      <c r="I8" s="169">
        <v>305</v>
      </c>
      <c r="J8" s="169"/>
    </row>
    <row r="9" spans="1:10" ht="19.5" customHeight="1">
      <c r="A9" s="12">
        <v>852</v>
      </c>
      <c r="B9" s="12">
        <v>85212</v>
      </c>
      <c r="C9" s="12">
        <v>2010</v>
      </c>
      <c r="D9" s="169">
        <v>3877064</v>
      </c>
      <c r="E9" s="169">
        <v>3877064</v>
      </c>
      <c r="F9" s="169">
        <v>3877064</v>
      </c>
      <c r="G9" s="169">
        <v>106216</v>
      </c>
      <c r="H9" s="169"/>
      <c r="I9" s="169">
        <v>3770848</v>
      </c>
      <c r="J9" s="169"/>
    </row>
    <row r="10" spans="1:10" ht="19.5" customHeight="1">
      <c r="A10" s="347" t="s">
        <v>39</v>
      </c>
      <c r="B10" s="348"/>
      <c r="C10" s="349"/>
      <c r="D10" s="169">
        <v>3953056</v>
      </c>
      <c r="E10" s="169">
        <v>3953056</v>
      </c>
      <c r="F10" s="169">
        <v>3953056</v>
      </c>
      <c r="G10" s="169">
        <v>180170</v>
      </c>
      <c r="H10" s="169"/>
      <c r="I10" s="169">
        <v>3772886</v>
      </c>
      <c r="J10" s="169"/>
    </row>
  </sheetData>
  <sheetProtection/>
  <mergeCells count="11">
    <mergeCell ref="C3:C5"/>
    <mergeCell ref="A10:C10"/>
    <mergeCell ref="J4:J5"/>
    <mergeCell ref="F3:J3"/>
    <mergeCell ref="A1:J1"/>
    <mergeCell ref="F4:F5"/>
    <mergeCell ref="G4:I4"/>
    <mergeCell ref="D3:D5"/>
    <mergeCell ref="E3:E5"/>
    <mergeCell ref="A3:A5"/>
    <mergeCell ref="B3:B5"/>
  </mergeCells>
  <printOptions horizontalCentered="1"/>
  <pageMargins left="0.5511811023622047" right="0.5511811023622047" top="1.26" bottom="0.3" header="0.5118110236220472" footer="0.45"/>
  <pageSetup horizontalDpi="300" verticalDpi="300" orientation="landscape" paperSize="9" r:id="rId1"/>
  <headerFooter alignWithMargins="0">
    <oddHeader>&amp;RZałącznik nr &amp;A
do uchwały Rady Miejskiej nr ...............
z dnia ..............................</oddHeader>
    <oddFooter>&amp;C14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Miejski</cp:lastModifiedBy>
  <cp:lastPrinted>2009-11-20T11:54:41Z</cp:lastPrinted>
  <dcterms:created xsi:type="dcterms:W3CDTF">1998-12-09T13:02:10Z</dcterms:created>
  <dcterms:modified xsi:type="dcterms:W3CDTF">2009-11-20T12:50:21Z</dcterms:modified>
  <cp:category/>
  <cp:version/>
  <cp:contentType/>
  <cp:contentStatus/>
</cp:coreProperties>
</file>